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upervision\Regulation Policy and Compliance\Guidelines\Guideline on Liquidity Risk Management\Amendments August 2020\"/>
    </mc:Choice>
  </mc:AlternateContent>
  <bookViews>
    <workbookView xWindow="0" yWindow="0" windowWidth="7485" windowHeight="2115"/>
  </bookViews>
  <sheets>
    <sheet name="LCR Template" sheetId="5" r:id="rId1"/>
    <sheet name="Details of Transitory Deposits" sheetId="6" r:id="rId2"/>
  </sheets>
  <externalReferences>
    <externalReference r:id="rId3"/>
  </externalReferences>
  <definedNames>
    <definedName name="Accounting">[1]Parameters!$D$189:$D$191</definedName>
    <definedName name="BankType">[1]Parameters!$D$192:$D$194</definedName>
    <definedName name="BankTypeNumeric">[1]Parameters!$C$195:$C$201</definedName>
    <definedName name="ConnectedCounterparties">[1]Parameters!$D$202:$D$204</definedName>
    <definedName name="CSRBB">[1]Parameters!$D$241:$D$244</definedName>
    <definedName name="CurrencyCodes">[1]Parameters!$D$210:$D$240</definedName>
    <definedName name="Group">[1]Parameters!$D$167:$D$168</definedName>
    <definedName name="LECounterparty">[1]Parameters!$D$208:$D$209</definedName>
    <definedName name="OpRisk">[1]Parameters!$D$183:$D$186</definedName>
    <definedName name="QNumericZ10">[1]Parameters!$C$245:$C$255</definedName>
    <definedName name="UnitT">[1]Parameters!$E$169:$F$171</definedName>
    <definedName name="UnitW">[1]Parameters!$D$169:$D$171</definedName>
    <definedName name="YesNo">[1]Parameters!$D$164:$D$165</definedName>
  </definedNames>
  <calcPr calcId="162913"/>
  <customWorkbookViews>
    <customWorkbookView name="Yogeeta Devi Ramphul - Personal View" guid="{566935E4-F669-4BA8-937B-2B7226C4F12A}" mergeInterval="0" personalView="1" maximized="1" windowWidth="1362" windowHeight="543" activeSheetId="3"/>
    <customWorkbookView name="Brian Kwok Chung Yee - Personal View" guid="{6E60AD2C-0C72-4620-AB95-8E317DA44FDB}" mergeInterval="0" personalView="1" maximized="1" windowWidth="1436" windowHeight="595" activeSheetId="4"/>
  </customWorkbookViews>
</workbook>
</file>

<file path=xl/calcChain.xml><?xml version="1.0" encoding="utf-8"?>
<calcChain xmlns="http://schemas.openxmlformats.org/spreadsheetml/2006/main">
  <c r="P140" i="5" l="1"/>
  <c r="O140" i="5"/>
  <c r="N140" i="5"/>
  <c r="M140" i="5"/>
  <c r="L140" i="5"/>
  <c r="Q140" i="5"/>
  <c r="R140" i="5"/>
  <c r="L113" i="5"/>
  <c r="H129" i="5" l="1"/>
  <c r="H102" i="5"/>
  <c r="H77" i="5"/>
  <c r="H68" i="5"/>
  <c r="H54" i="5"/>
  <c r="H38" i="5"/>
  <c r="H33" i="5"/>
  <c r="H20" i="5"/>
  <c r="H104" i="5" l="1"/>
  <c r="H39" i="5"/>
  <c r="H41" i="5"/>
  <c r="Q127" i="5"/>
  <c r="Q126" i="5"/>
  <c r="Q125" i="5"/>
  <c r="Q124" i="5"/>
  <c r="Q123" i="5"/>
  <c r="Q122" i="5"/>
  <c r="Q120" i="5"/>
  <c r="Q118" i="5"/>
  <c r="Q115" i="5"/>
  <c r="Q114" i="5"/>
  <c r="Q113" i="5"/>
  <c r="Q112" i="5"/>
  <c r="Q111" i="5"/>
  <c r="Q110" i="5"/>
  <c r="Q101" i="5"/>
  <c r="Q100" i="5"/>
  <c r="Q99" i="5"/>
  <c r="Q97" i="5"/>
  <c r="Q96" i="5"/>
  <c r="Q93" i="5"/>
  <c r="Q92" i="5"/>
  <c r="Q91" i="5"/>
  <c r="Q90" i="5"/>
  <c r="Q89" i="5"/>
  <c r="Q88" i="5"/>
  <c r="Q86" i="5"/>
  <c r="Q85" i="5"/>
  <c r="Q84" i="5"/>
  <c r="Q83" i="5"/>
  <c r="Q82" i="5"/>
  <c r="Q81" i="5"/>
  <c r="Q76" i="5"/>
  <c r="Q75" i="5"/>
  <c r="Q74" i="5"/>
  <c r="Q73" i="5"/>
  <c r="Q72" i="5"/>
  <c r="Q67" i="5"/>
  <c r="Q65" i="5"/>
  <c r="Q64" i="5"/>
  <c r="Q62" i="5"/>
  <c r="Q61" i="5"/>
  <c r="Q59" i="5"/>
  <c r="Q58" i="5"/>
  <c r="Q68" i="5" s="1"/>
  <c r="Q53" i="5"/>
  <c r="Q51" i="5"/>
  <c r="Q50" i="5"/>
  <c r="Q49" i="5"/>
  <c r="Q48" i="5"/>
  <c r="Q37" i="5"/>
  <c r="Q36" i="5"/>
  <c r="Q35" i="5"/>
  <c r="Q32" i="5"/>
  <c r="Q31" i="5"/>
  <c r="Q29" i="5"/>
  <c r="Q28" i="5"/>
  <c r="Q27" i="5"/>
  <c r="Q26" i="5"/>
  <c r="Q25" i="5"/>
  <c r="Q19" i="5"/>
  <c r="Q16" i="5"/>
  <c r="Q15" i="5"/>
  <c r="Q13" i="5"/>
  <c r="Q12" i="5"/>
  <c r="Q11" i="5"/>
  <c r="Q10" i="5"/>
  <c r="Q9" i="5"/>
  <c r="Q7" i="5"/>
  <c r="Q6" i="5"/>
  <c r="Q54" i="5" l="1"/>
  <c r="Q129" i="5"/>
  <c r="Q102" i="5"/>
  <c r="Q104" i="5" s="1"/>
  <c r="Q77" i="5"/>
  <c r="Q38" i="5"/>
  <c r="Q33" i="5"/>
  <c r="Q39" i="5" s="1"/>
  <c r="Q20" i="5"/>
  <c r="Q41" i="5" l="1"/>
  <c r="Q133" i="5" s="1"/>
  <c r="Q142" i="5" s="1"/>
  <c r="Q143" i="5"/>
  <c r="Q134" i="5"/>
  <c r="M124" i="5"/>
  <c r="M97" i="5"/>
  <c r="L37" i="5"/>
  <c r="Q144" i="5" l="1"/>
  <c r="Q135" i="5"/>
  <c r="G129" i="5"/>
  <c r="G102" i="5"/>
  <c r="G77" i="5"/>
  <c r="G54" i="5"/>
  <c r="G20" i="5"/>
  <c r="G33" i="5"/>
  <c r="G38" i="5"/>
  <c r="P127" i="5" l="1"/>
  <c r="P126" i="5"/>
  <c r="P125" i="5"/>
  <c r="P124" i="5"/>
  <c r="P123" i="5"/>
  <c r="P122" i="5"/>
  <c r="P120" i="5"/>
  <c r="P118" i="5"/>
  <c r="P115" i="5"/>
  <c r="P114" i="5"/>
  <c r="P113" i="5"/>
  <c r="P112" i="5"/>
  <c r="P111" i="5"/>
  <c r="P110" i="5"/>
  <c r="P101" i="5"/>
  <c r="P100" i="5"/>
  <c r="P99" i="5"/>
  <c r="P97" i="5"/>
  <c r="P96" i="5"/>
  <c r="P93" i="5"/>
  <c r="P92" i="5"/>
  <c r="P91" i="5"/>
  <c r="P90" i="5"/>
  <c r="P89" i="5"/>
  <c r="P88" i="5"/>
  <c r="P86" i="5"/>
  <c r="P85" i="5"/>
  <c r="P84" i="5"/>
  <c r="P83" i="5"/>
  <c r="P82" i="5"/>
  <c r="P81" i="5"/>
  <c r="P76" i="5"/>
  <c r="P75" i="5"/>
  <c r="P74" i="5"/>
  <c r="P73" i="5"/>
  <c r="P72" i="5"/>
  <c r="P67" i="5"/>
  <c r="P65" i="5"/>
  <c r="P64" i="5"/>
  <c r="P62" i="5"/>
  <c r="P61" i="5"/>
  <c r="P59" i="5"/>
  <c r="P58" i="5"/>
  <c r="P53" i="5"/>
  <c r="P51" i="5"/>
  <c r="P50" i="5"/>
  <c r="P49" i="5"/>
  <c r="P48" i="5"/>
  <c r="P37" i="5"/>
  <c r="P36" i="5"/>
  <c r="P35" i="5"/>
  <c r="P32" i="5"/>
  <c r="P31" i="5"/>
  <c r="P29" i="5"/>
  <c r="P28" i="5"/>
  <c r="P27" i="5"/>
  <c r="P26" i="5"/>
  <c r="P25" i="5"/>
  <c r="P19" i="5"/>
  <c r="P16" i="5"/>
  <c r="P15" i="5"/>
  <c r="P13" i="5"/>
  <c r="P12" i="5"/>
  <c r="P11" i="5"/>
  <c r="P10" i="5"/>
  <c r="P9" i="5"/>
  <c r="P7" i="5"/>
  <c r="P6" i="5"/>
  <c r="G68" i="5"/>
  <c r="G39" i="5"/>
  <c r="G41" i="5"/>
  <c r="G104" i="5" l="1"/>
  <c r="P54" i="5"/>
  <c r="P102" i="5"/>
  <c r="P20" i="5"/>
  <c r="P129" i="5"/>
  <c r="P33" i="5"/>
  <c r="P38" i="5"/>
  <c r="P77" i="5"/>
  <c r="P68" i="5"/>
  <c r="D20" i="5"/>
  <c r="E20" i="5"/>
  <c r="F20" i="5"/>
  <c r="I20" i="5"/>
  <c r="M122" i="5"/>
  <c r="N122" i="5"/>
  <c r="O122" i="5"/>
  <c r="R122" i="5"/>
  <c r="M123" i="5"/>
  <c r="N123" i="5"/>
  <c r="O123" i="5"/>
  <c r="R123" i="5"/>
  <c r="N124" i="5"/>
  <c r="O124" i="5"/>
  <c r="R124" i="5"/>
  <c r="M125" i="5"/>
  <c r="N125" i="5"/>
  <c r="O125" i="5"/>
  <c r="R125" i="5"/>
  <c r="M126" i="5"/>
  <c r="N126" i="5"/>
  <c r="O126" i="5"/>
  <c r="R126" i="5"/>
  <c r="M127" i="5"/>
  <c r="N127" i="5"/>
  <c r="O127" i="5"/>
  <c r="R127" i="5"/>
  <c r="L127" i="5"/>
  <c r="L126" i="5"/>
  <c r="L125" i="5"/>
  <c r="L124" i="5"/>
  <c r="L123" i="5"/>
  <c r="L122" i="5"/>
  <c r="M118" i="5"/>
  <c r="N118" i="5"/>
  <c r="O118" i="5"/>
  <c r="R118" i="5"/>
  <c r="M120" i="5"/>
  <c r="N120" i="5"/>
  <c r="O120" i="5"/>
  <c r="R120" i="5"/>
  <c r="L120" i="5"/>
  <c r="L118" i="5"/>
  <c r="M110" i="5"/>
  <c r="N110" i="5"/>
  <c r="O110" i="5"/>
  <c r="R110" i="5"/>
  <c r="M111" i="5"/>
  <c r="N111" i="5"/>
  <c r="O111" i="5"/>
  <c r="R111" i="5"/>
  <c r="M112" i="5"/>
  <c r="N112" i="5"/>
  <c r="O112" i="5"/>
  <c r="R112" i="5"/>
  <c r="M113" i="5"/>
  <c r="N113" i="5"/>
  <c r="O113" i="5"/>
  <c r="R113" i="5"/>
  <c r="M114" i="5"/>
  <c r="N114" i="5"/>
  <c r="O114" i="5"/>
  <c r="R114" i="5"/>
  <c r="M115" i="5"/>
  <c r="N115" i="5"/>
  <c r="O115" i="5"/>
  <c r="R115" i="5"/>
  <c r="L115" i="5"/>
  <c r="L114" i="5"/>
  <c r="L112" i="5"/>
  <c r="L111" i="5"/>
  <c r="L110" i="5"/>
  <c r="M99" i="5"/>
  <c r="N99" i="5"/>
  <c r="O99" i="5"/>
  <c r="R99" i="5"/>
  <c r="M100" i="5"/>
  <c r="N100" i="5"/>
  <c r="O100" i="5"/>
  <c r="R100" i="5"/>
  <c r="M101" i="5"/>
  <c r="N101" i="5"/>
  <c r="O101" i="5"/>
  <c r="R101" i="5"/>
  <c r="L101" i="5"/>
  <c r="L100" i="5"/>
  <c r="L99" i="5"/>
  <c r="M96" i="5"/>
  <c r="N96" i="5"/>
  <c r="O96" i="5"/>
  <c r="R96" i="5"/>
  <c r="N97" i="5"/>
  <c r="O97" i="5"/>
  <c r="R97" i="5"/>
  <c r="L97" i="5"/>
  <c r="L96" i="5"/>
  <c r="M88" i="5"/>
  <c r="N88" i="5"/>
  <c r="O88" i="5"/>
  <c r="R88" i="5"/>
  <c r="M89" i="5"/>
  <c r="N89" i="5"/>
  <c r="O89" i="5"/>
  <c r="R89" i="5"/>
  <c r="M90" i="5"/>
  <c r="N90" i="5"/>
  <c r="O90" i="5"/>
  <c r="R90" i="5"/>
  <c r="M91" i="5"/>
  <c r="N91" i="5"/>
  <c r="O91" i="5"/>
  <c r="R91" i="5"/>
  <c r="M92" i="5"/>
  <c r="N92" i="5"/>
  <c r="O92" i="5"/>
  <c r="R92" i="5"/>
  <c r="M93" i="5"/>
  <c r="N93" i="5"/>
  <c r="O93" i="5"/>
  <c r="R93" i="5"/>
  <c r="L93" i="5"/>
  <c r="L92" i="5"/>
  <c r="L91" i="5"/>
  <c r="L90" i="5"/>
  <c r="L89" i="5"/>
  <c r="L88" i="5"/>
  <c r="M81" i="5"/>
  <c r="N81" i="5"/>
  <c r="O81" i="5"/>
  <c r="R81" i="5"/>
  <c r="M82" i="5"/>
  <c r="N82" i="5"/>
  <c r="O82" i="5"/>
  <c r="R82" i="5"/>
  <c r="M83" i="5"/>
  <c r="N83" i="5"/>
  <c r="O83" i="5"/>
  <c r="R83" i="5"/>
  <c r="M84" i="5"/>
  <c r="N84" i="5"/>
  <c r="O84" i="5"/>
  <c r="R84" i="5"/>
  <c r="M85" i="5"/>
  <c r="N85" i="5"/>
  <c r="O85" i="5"/>
  <c r="R85" i="5"/>
  <c r="M86" i="5"/>
  <c r="N86" i="5"/>
  <c r="O86" i="5"/>
  <c r="R86" i="5"/>
  <c r="L86" i="5"/>
  <c r="L85" i="5"/>
  <c r="L84" i="5"/>
  <c r="L83" i="5"/>
  <c r="L82" i="5"/>
  <c r="L81" i="5"/>
  <c r="M72" i="5"/>
  <c r="N72" i="5"/>
  <c r="O72" i="5"/>
  <c r="R72" i="5"/>
  <c r="M73" i="5"/>
  <c r="N73" i="5"/>
  <c r="O73" i="5"/>
  <c r="R73" i="5"/>
  <c r="M74" i="5"/>
  <c r="N74" i="5"/>
  <c r="O74" i="5"/>
  <c r="R74" i="5"/>
  <c r="M75" i="5"/>
  <c r="N75" i="5"/>
  <c r="O75" i="5"/>
  <c r="R75" i="5"/>
  <c r="M76" i="5"/>
  <c r="N76" i="5"/>
  <c r="O76" i="5"/>
  <c r="R76" i="5"/>
  <c r="L76" i="5"/>
  <c r="L75" i="5"/>
  <c r="L74" i="5"/>
  <c r="L73" i="5"/>
  <c r="L72" i="5"/>
  <c r="M67" i="5"/>
  <c r="N67" i="5"/>
  <c r="O67" i="5"/>
  <c r="R67" i="5"/>
  <c r="L67" i="5"/>
  <c r="M64" i="5"/>
  <c r="N64" i="5"/>
  <c r="O64" i="5"/>
  <c r="R64" i="5"/>
  <c r="M65" i="5"/>
  <c r="N65" i="5"/>
  <c r="O65" i="5"/>
  <c r="R65" i="5"/>
  <c r="L65" i="5"/>
  <c r="L64" i="5"/>
  <c r="R61" i="5"/>
  <c r="R62" i="5"/>
  <c r="M61" i="5"/>
  <c r="N61" i="5"/>
  <c r="O61" i="5"/>
  <c r="M62" i="5"/>
  <c r="N62" i="5"/>
  <c r="O62" i="5"/>
  <c r="L62" i="5"/>
  <c r="L61" i="5"/>
  <c r="M59" i="5"/>
  <c r="N59" i="5"/>
  <c r="O59" i="5"/>
  <c r="R59" i="5"/>
  <c r="L59" i="5"/>
  <c r="M58" i="5"/>
  <c r="N58" i="5"/>
  <c r="O58" i="5"/>
  <c r="R58" i="5"/>
  <c r="L58" i="5"/>
  <c r="M53" i="5"/>
  <c r="N53" i="5"/>
  <c r="O53" i="5"/>
  <c r="R53" i="5"/>
  <c r="L53" i="5"/>
  <c r="M51" i="5"/>
  <c r="N51" i="5"/>
  <c r="O51" i="5"/>
  <c r="R51" i="5"/>
  <c r="L51" i="5"/>
  <c r="M50" i="5"/>
  <c r="N50" i="5"/>
  <c r="O50" i="5"/>
  <c r="R50" i="5"/>
  <c r="L50" i="5"/>
  <c r="M49" i="5"/>
  <c r="N49" i="5"/>
  <c r="O49" i="5"/>
  <c r="R49" i="5"/>
  <c r="L49" i="5"/>
  <c r="M48" i="5"/>
  <c r="N48" i="5"/>
  <c r="O48" i="5"/>
  <c r="R48" i="5"/>
  <c r="L48" i="5"/>
  <c r="R37" i="5"/>
  <c r="M37" i="5"/>
  <c r="N37" i="5"/>
  <c r="O37" i="5"/>
  <c r="M36" i="5"/>
  <c r="N36" i="5"/>
  <c r="O36" i="5"/>
  <c r="R36" i="5"/>
  <c r="L36" i="5"/>
  <c r="M35" i="5"/>
  <c r="N35" i="5"/>
  <c r="O35" i="5"/>
  <c r="R35" i="5"/>
  <c r="L35" i="5"/>
  <c r="M32" i="5"/>
  <c r="N32" i="5"/>
  <c r="O32" i="5"/>
  <c r="R32" i="5"/>
  <c r="L32" i="5"/>
  <c r="M31" i="5"/>
  <c r="N31" i="5"/>
  <c r="O31" i="5"/>
  <c r="R31" i="5"/>
  <c r="L31" i="5"/>
  <c r="M29" i="5"/>
  <c r="N29" i="5"/>
  <c r="O29" i="5"/>
  <c r="R29" i="5"/>
  <c r="L29" i="5"/>
  <c r="M28" i="5"/>
  <c r="N28" i="5"/>
  <c r="O28" i="5"/>
  <c r="R28" i="5"/>
  <c r="L28" i="5"/>
  <c r="R27" i="5"/>
  <c r="M27" i="5"/>
  <c r="N27" i="5"/>
  <c r="O27" i="5"/>
  <c r="L27" i="5"/>
  <c r="M26" i="5"/>
  <c r="N26" i="5"/>
  <c r="O26" i="5"/>
  <c r="R26" i="5"/>
  <c r="L26" i="5"/>
  <c r="M25" i="5"/>
  <c r="N25" i="5"/>
  <c r="O25" i="5"/>
  <c r="R25" i="5"/>
  <c r="L25" i="5"/>
  <c r="M19" i="5"/>
  <c r="N19" i="5"/>
  <c r="O19" i="5"/>
  <c r="R19" i="5"/>
  <c r="L19" i="5"/>
  <c r="M16" i="5"/>
  <c r="N16" i="5"/>
  <c r="O16" i="5"/>
  <c r="R16" i="5"/>
  <c r="L16" i="5"/>
  <c r="M15" i="5"/>
  <c r="N15" i="5"/>
  <c r="O15" i="5"/>
  <c r="R15" i="5"/>
  <c r="L15" i="5"/>
  <c r="M13" i="5"/>
  <c r="N13" i="5"/>
  <c r="O13" i="5"/>
  <c r="R13" i="5"/>
  <c r="L13" i="5"/>
  <c r="M12" i="5"/>
  <c r="N12" i="5"/>
  <c r="O12" i="5"/>
  <c r="R12" i="5"/>
  <c r="L12" i="5"/>
  <c r="M11" i="5"/>
  <c r="N11" i="5"/>
  <c r="O11" i="5"/>
  <c r="R11" i="5"/>
  <c r="L11" i="5"/>
  <c r="M10" i="5"/>
  <c r="N10" i="5"/>
  <c r="O10" i="5"/>
  <c r="R10" i="5"/>
  <c r="L10" i="5"/>
  <c r="M9" i="5"/>
  <c r="N9" i="5"/>
  <c r="O9" i="5"/>
  <c r="R9" i="5"/>
  <c r="L9" i="5"/>
  <c r="M7" i="5"/>
  <c r="N7" i="5"/>
  <c r="O7" i="5"/>
  <c r="R7" i="5"/>
  <c r="L7" i="5"/>
  <c r="M6" i="5"/>
  <c r="N6" i="5"/>
  <c r="O6" i="5"/>
  <c r="R6" i="5"/>
  <c r="L6" i="5"/>
  <c r="L129" i="5" l="1"/>
  <c r="R129" i="5"/>
  <c r="P39" i="5"/>
  <c r="P41" i="5" s="1"/>
  <c r="P133" i="5" s="1"/>
  <c r="P142" i="5" s="1"/>
  <c r="P104" i="5"/>
  <c r="D129" i="5"/>
  <c r="E129" i="5"/>
  <c r="F129" i="5"/>
  <c r="I129" i="5"/>
  <c r="D102" i="5"/>
  <c r="E102" i="5"/>
  <c r="F102" i="5"/>
  <c r="I102" i="5"/>
  <c r="D77" i="5"/>
  <c r="E77" i="5"/>
  <c r="F77" i="5"/>
  <c r="I77" i="5"/>
  <c r="D68" i="5"/>
  <c r="E68" i="5"/>
  <c r="F68" i="5"/>
  <c r="I68" i="5"/>
  <c r="D54" i="5"/>
  <c r="E54" i="5"/>
  <c r="F54" i="5"/>
  <c r="I54" i="5"/>
  <c r="D38" i="5"/>
  <c r="E38" i="5"/>
  <c r="F38" i="5"/>
  <c r="I38" i="5"/>
  <c r="D33" i="5"/>
  <c r="E33" i="5"/>
  <c r="F33" i="5"/>
  <c r="I33" i="5"/>
  <c r="R38" i="5"/>
  <c r="R33" i="5"/>
  <c r="R20" i="5"/>
  <c r="O68" i="5"/>
  <c r="O38" i="5"/>
  <c r="O33" i="5"/>
  <c r="O20" i="5"/>
  <c r="N38" i="5"/>
  <c r="N33" i="5"/>
  <c r="N20" i="5"/>
  <c r="M38" i="5"/>
  <c r="M33" i="5"/>
  <c r="M20" i="5"/>
  <c r="M39" i="5" l="1"/>
  <c r="P134" i="5"/>
  <c r="P135" i="5" s="1"/>
  <c r="P143" i="5"/>
  <c r="P144" i="5" s="1"/>
  <c r="M41" i="5"/>
  <c r="O39" i="5"/>
  <c r="O41" i="5" s="1"/>
  <c r="R39" i="5"/>
  <c r="R41" i="5" s="1"/>
  <c r="R133" i="5" s="1"/>
  <c r="R142" i="5" s="1"/>
  <c r="N39" i="5"/>
  <c r="N41" i="5" s="1"/>
  <c r="I104" i="5"/>
  <c r="F104" i="5"/>
  <c r="E104" i="5"/>
  <c r="D104" i="5"/>
  <c r="D39" i="5"/>
  <c r="D41" i="5" s="1"/>
  <c r="I39" i="5"/>
  <c r="I41" i="5" s="1"/>
  <c r="E39" i="5"/>
  <c r="E41" i="5" s="1"/>
  <c r="F39" i="5"/>
  <c r="F41" i="5" s="1"/>
  <c r="O129" i="5"/>
  <c r="N129" i="5"/>
  <c r="M129" i="5"/>
  <c r="O102" i="5"/>
  <c r="R102" i="5"/>
  <c r="N102" i="5"/>
  <c r="M102" i="5"/>
  <c r="O77" i="5"/>
  <c r="R77" i="5"/>
  <c r="M77" i="5"/>
  <c r="N77" i="5"/>
  <c r="R68" i="5"/>
  <c r="N68" i="5"/>
  <c r="M68" i="5"/>
  <c r="N54" i="5"/>
  <c r="R54" i="5"/>
  <c r="M54" i="5"/>
  <c r="O54" i="5"/>
  <c r="L77" i="5"/>
  <c r="L68" i="5"/>
  <c r="L54" i="5"/>
  <c r="C20" i="5"/>
  <c r="C102" i="5"/>
  <c r="C77" i="5"/>
  <c r="C68" i="5"/>
  <c r="C54" i="5"/>
  <c r="C38" i="5"/>
  <c r="C33" i="5"/>
  <c r="C129" i="5"/>
  <c r="C39" i="5" l="1"/>
  <c r="C41" i="5" s="1"/>
  <c r="O104" i="5"/>
  <c r="N104" i="5"/>
  <c r="R104" i="5"/>
  <c r="M104" i="5"/>
  <c r="N133" i="5"/>
  <c r="N142" i="5" s="1"/>
  <c r="M133" i="5"/>
  <c r="M142" i="5" s="1"/>
  <c r="O133" i="5"/>
  <c r="O142" i="5" s="1"/>
  <c r="L38" i="5"/>
  <c r="L20" i="5"/>
  <c r="L33" i="5"/>
  <c r="C104" i="5"/>
  <c r="L102" i="5"/>
  <c r="L104" i="5" s="1"/>
  <c r="R134" i="5" l="1"/>
  <c r="R135" i="5" s="1"/>
  <c r="R143" i="5"/>
  <c r="R144" i="5" s="1"/>
  <c r="L143" i="5"/>
  <c r="L134" i="5"/>
  <c r="M134" i="5"/>
  <c r="M135" i="5" s="1"/>
  <c r="M143" i="5"/>
  <c r="M144" i="5" s="1"/>
  <c r="N134" i="5"/>
  <c r="N135" i="5" s="1"/>
  <c r="N143" i="5"/>
  <c r="N144" i="5" s="1"/>
  <c r="O134" i="5"/>
  <c r="O135" i="5" s="1"/>
  <c r="O143" i="5"/>
  <c r="O144" i="5" s="1"/>
  <c r="L39" i="5"/>
  <c r="L41" i="5"/>
  <c r="L133" i="5" s="1"/>
  <c r="L142" i="5" s="1"/>
  <c r="L47" i="5"/>
  <c r="M47" i="5" s="1"/>
  <c r="N47" i="5" s="1"/>
  <c r="O47" i="5" s="1"/>
  <c r="L135" i="5" l="1"/>
  <c r="L144" i="5"/>
  <c r="R47" i="5"/>
  <c r="P47" i="5"/>
  <c r="Q47" i="5" s="1"/>
</calcChain>
</file>

<file path=xl/sharedStrings.xml><?xml version="1.0" encoding="utf-8"?>
<sst xmlns="http://schemas.openxmlformats.org/spreadsheetml/2006/main" count="239" uniqueCount="137">
  <si>
    <t>Term deposits with residual maturity greater than 30 days</t>
  </si>
  <si>
    <t>Other contractual cash inflows</t>
  </si>
  <si>
    <t>Coins and banknotes</t>
  </si>
  <si>
    <t>Stable deposits</t>
  </si>
  <si>
    <t>Less stable retail deposits</t>
  </si>
  <si>
    <t>Less stable deposits</t>
  </si>
  <si>
    <t>Stable retail terms deposits</t>
  </si>
  <si>
    <t>Securities with a 0% risk weight:</t>
  </si>
  <si>
    <t>issued by sovereigns</t>
  </si>
  <si>
    <t>guaranteed by sovereigns</t>
  </si>
  <si>
    <t>issued or guaranteed by central banks</t>
  </si>
  <si>
    <t>issued or guaranteed by PSEs</t>
  </si>
  <si>
    <t>issued or guaranteed by BIS, IMF, ECB and European Community, or MDBs</t>
  </si>
  <si>
    <t>For non-0% risk-weighted sovereigns:</t>
  </si>
  <si>
    <t>sovereign or central bank debt securities issued in domestic currencies by the sovereign or central bank in the country in which the liquidity risk is being taken or in the bank’s home country</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</si>
  <si>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</si>
  <si>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Securities with a 20% risk weight:</t>
  </si>
  <si>
    <t>issued or guaranteed by MDBs</t>
  </si>
  <si>
    <t>Weight</t>
  </si>
  <si>
    <t>Total stock of HQLA</t>
  </si>
  <si>
    <t xml:space="preserve"> </t>
  </si>
  <si>
    <t>Total retail deposits run-off</t>
  </si>
  <si>
    <t>Total unsecured wholesale funding run-off</t>
  </si>
  <si>
    <t>Total secured wholesale funding run-off</t>
  </si>
  <si>
    <t>non-financial corporates</t>
  </si>
  <si>
    <t>sovereigns, central banks, PSEs and MDBs</t>
  </si>
  <si>
    <t>Operational deposits generated by clearing, custody and cash management activities</t>
  </si>
  <si>
    <t>Other legal entity customers</t>
  </si>
  <si>
    <t>Secured funding transactions with a central bank counterparty or backed by HQLA1 with any counterparty</t>
  </si>
  <si>
    <t>Secured funding transactions backed by HQLA2 assets with any counterparty</t>
  </si>
  <si>
    <t>All other secured funding transactions</t>
  </si>
  <si>
    <t xml:space="preserve">Additional requirements: </t>
  </si>
  <si>
    <t xml:space="preserve">Trade finance-related obligations </t>
  </si>
  <si>
    <t>Customer short positions covered by other customers' collateral</t>
  </si>
  <si>
    <t>Any additional contractual outflows</t>
  </si>
  <si>
    <t>Net derivative cash outflows</t>
  </si>
  <si>
    <t>Any other contractual cash outflows</t>
  </si>
  <si>
    <t>Maturing secured lending transactions backed by the following collateral:</t>
  </si>
  <si>
    <t>HQLA1</t>
  </si>
  <si>
    <t>HQLA2</t>
  </si>
  <si>
    <t>Margin lending backed by all other collateral</t>
  </si>
  <si>
    <t>All other assets</t>
  </si>
  <si>
    <t>Operational deposits held at other financial institutions</t>
  </si>
  <si>
    <t>Amounts to be received from retail counterparties</t>
  </si>
  <si>
    <t>Amounts to be received from non-financial wholesale counterparties, from transactions other than those listed in the above inflow categories</t>
  </si>
  <si>
    <t>Amounts to be received from financial institutions and central banks, from transactions other than those listed in the above inflow categories</t>
  </si>
  <si>
    <t>Net derivative cash inflows</t>
  </si>
  <si>
    <t>LCR ( Total Stock of HQLA / Net cash outflows)</t>
  </si>
  <si>
    <t xml:space="preserve"> Net cash outflows</t>
  </si>
  <si>
    <t xml:space="preserve"> Cash outflows over a 30 day period </t>
  </si>
  <si>
    <t>Total cash outflows</t>
  </si>
  <si>
    <t xml:space="preserve">Cash inflows over a 30 day period </t>
  </si>
  <si>
    <t>Total cash inflows</t>
  </si>
  <si>
    <t>Non financial corporates, sovereigns, central banks, MDBS and PSEs</t>
  </si>
  <si>
    <t>Stable retail deposits ( deposit insurance scheme)</t>
  </si>
  <si>
    <t>Stable retail demand deposits</t>
  </si>
  <si>
    <t>Non financial corporates, sovereigns, central banks, MDBS and PSEs ) if covered by Deposit Insurance Scheme)</t>
  </si>
  <si>
    <t>Central bank reserves in excess of the daily Cash Reserve Ratio requirement</t>
  </si>
  <si>
    <t>HQLA1 held at parent banks (Subject to the approval from the Bank of Mauritius)</t>
  </si>
  <si>
    <t xml:space="preserve"> HQLA1 assets</t>
  </si>
  <si>
    <t>Total stock of HQLA1 assets</t>
  </si>
  <si>
    <t>HQLA2 assets</t>
  </si>
  <si>
    <t>HQLA2A</t>
  </si>
  <si>
    <t>Total stock of HQLA2A assets</t>
  </si>
  <si>
    <t>HQLA2B (Subject to approval from the Bank of Mauritius)</t>
  </si>
  <si>
    <t>Qualifying covered bonds, not self-issued, rated AA- or better</t>
  </si>
  <si>
    <t>Qualifying non-financial corporate debt securities, rated AA- or better</t>
  </si>
  <si>
    <t>Qualifying non-financial corporate debt securities, rated between A+ and BBB-</t>
  </si>
  <si>
    <t>Qualifying non-financial common equity shares</t>
  </si>
  <si>
    <t>Qualifying residential mortgage backed securities rated AA or better</t>
  </si>
  <si>
    <t>Total stock of HQLA2B assets (Max 15% of HQLA)</t>
  </si>
  <si>
    <t>Total stock of HQLA2 assets (Max 40% of HQLA)</t>
  </si>
  <si>
    <t>Retail deposits</t>
  </si>
  <si>
    <t>Demand deposits and term deposits less than 30 days maturity:</t>
  </si>
  <si>
    <t>Unsecured wholesale funding</t>
  </si>
  <si>
    <t>Demand and Term deposits (less than 30 days maturity) provided by small business customers of which:</t>
  </si>
  <si>
    <t>Secured wholesale funding</t>
  </si>
  <si>
    <t>Secured funding transactions backed by RMBS eligible for inclusion in HQLA2B (Subject to approval from the Bank of Mauritius)</t>
  </si>
  <si>
    <t>Secured funding transactions backed by other HQLA2B assets (Subject to approval from the Bank of Mauritius)</t>
  </si>
  <si>
    <t>retail and small business customers</t>
  </si>
  <si>
    <t>Undrawn committed credit facilities to:</t>
  </si>
  <si>
    <t>other FIs</t>
  </si>
  <si>
    <t>Undrawn committed liquidity facilities to:</t>
  </si>
  <si>
    <t>banks subject to prudential supervision</t>
  </si>
  <si>
    <t>other legal entities</t>
  </si>
  <si>
    <t>Other contingent funding liabilities ( such as guarantees, letters of credit, revocable credit and liquidity facilities):</t>
  </si>
  <si>
    <t>HQLA2B - RMBS (Subject to approval from the Bank of Mauritius)</t>
  </si>
  <si>
    <t>HQLA2B - Other assets (Subject to approval from the Bank of Mauritius)</t>
  </si>
  <si>
    <t>Credit or liquidity facilities provided to the reporting bank from:</t>
  </si>
  <si>
    <t>parent entity (Subject to the approval of the Bank of Mauritius)</t>
  </si>
  <si>
    <t>other entities</t>
  </si>
  <si>
    <t>Stock of HQLA</t>
  </si>
  <si>
    <t>Total additional requirements</t>
  </si>
  <si>
    <t>Net cash outflows ( total cash outflows minus min (total cash inflows, 75% of gross outflows))</t>
  </si>
  <si>
    <t>Operational deposits covered by Deposit Insurance</t>
  </si>
  <si>
    <t>Market Value (MUR)</t>
  </si>
  <si>
    <t>Market Value (USD)</t>
  </si>
  <si>
    <t>Market Value (EUR)</t>
  </si>
  <si>
    <t>Market Value (GBP)</t>
  </si>
  <si>
    <t>Weighted amount (MUR)</t>
  </si>
  <si>
    <t>Weighted amount (USD)</t>
  </si>
  <si>
    <t>Weighted amount (EUR)</t>
  </si>
  <si>
    <t>Weighted amount (GBP)</t>
  </si>
  <si>
    <t>Weighted amount (Consolidated)</t>
  </si>
  <si>
    <t>Market Value (Consolidated)</t>
  </si>
  <si>
    <t>Amount (MUR)</t>
  </si>
  <si>
    <t>Amount (USD)</t>
  </si>
  <si>
    <t>Amount (EUR)</t>
  </si>
  <si>
    <t>Amount (GBP)</t>
  </si>
  <si>
    <t>Amount (Consolidated)</t>
  </si>
  <si>
    <t>Amount received (MUR)</t>
  </si>
  <si>
    <t>Amount received (USD)</t>
  </si>
  <si>
    <t>Amount received (EUR)</t>
  </si>
  <si>
    <t>Amount received (GBP)</t>
  </si>
  <si>
    <t>Amount received (Consolidated)</t>
  </si>
  <si>
    <t>Amount extended (MUR)</t>
  </si>
  <si>
    <t>Amount extended (USD)</t>
  </si>
  <si>
    <t>Amount extended (EUR)</t>
  </si>
  <si>
    <t>Amount extended (GBP)</t>
  </si>
  <si>
    <t>Amount extended (Consolidated)</t>
  </si>
  <si>
    <t>Market Value (CNY)</t>
  </si>
  <si>
    <t>Amount (CNY)</t>
  </si>
  <si>
    <t>Amount received (CNY)</t>
  </si>
  <si>
    <t>Amount extended (CNY)</t>
  </si>
  <si>
    <t>Weighted amount (CNY)</t>
  </si>
  <si>
    <t>Please specify whether currency is significant or not (Y/N)</t>
  </si>
  <si>
    <t>Any other material currency</t>
  </si>
  <si>
    <t>Adjusted LCR (after reallocations made under Section 29 of the Bank's Guideline on Liquidity Risk Management)</t>
  </si>
  <si>
    <t>Actual LCR (before reallocations made under Section 29 of the Bank's Guideline on Liquidity Risk Management)</t>
  </si>
  <si>
    <t>HQLA1 assets (Please specify full amount without reallocations made under Section 29 of the Bank's Guideline on Liquidity Risk Management)</t>
  </si>
  <si>
    <t>Bank of Mauritius (Max 15% of HQLA)</t>
  </si>
  <si>
    <t>Name of customer</t>
  </si>
  <si>
    <t>Date of deposit</t>
  </si>
  <si>
    <t>Maturity date</t>
  </si>
  <si>
    <t>Expected withdrawal</t>
  </si>
  <si>
    <t>Equivalent balance held with other banks</t>
  </si>
  <si>
    <t>HQLA1 denominated in other such major currencies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</si>
</sst>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00"/>
  </numFmts>
  <fonts count="15" x14ac:knownFonts="1">
    <font>
      <sz val="11"/>
      <color theme="1"/>
      <name val="Calibri"/>
      <family val="2"/>
      <scheme val="minor"/>
    </font>
    <font>
      <sz val="11"/>
      <color theme="1"/>
      <name val="Calibri"/>
      <family val="2"/>
      <scheme val="minor"/>
    </font>
    <font>
      <b/>
      <sz val="20"/>
      <name val="Segoe UI"/>
      <family val="2"/>
    </font>
    <font>
      <sz val="10"/>
      <name val="Segoe UI"/>
      <family val="2"/>
    </font>
    <font>
      <b/>
      <sz val="12"/>
      <name val="Segoe UI"/>
      <family val="2"/>
    </font>
    <font>
      <sz val="10"/>
      <name val="Arial"/>
      <family val="2"/>
    </font>
    <font>
      <b/>
      <sz val="10"/>
      <name val="Arial"/>
      <family val="2"/>
    </font>
    <font>
      <sz val="10"/>
      <color rgb="FFAA322F"/>
      <name val="Arial"/>
      <family val="2"/>
    </font>
    <font>
      <b/>
      <sz val="12"/>
      <color indexed="8"/>
      <name val="Segoe UI"/>
      <family val="2"/>
    </font>
    <font>
      <sz val="12"/>
      <name val="Segoe UI"/>
      <family val="2"/>
    </font>
    <font>
      <sz val="12"/>
      <color indexed="8"/>
      <name val="Segoe UI"/>
      <family val="2"/>
    </font>
    <font>
      <b/>
      <i/>
      <sz val="12"/>
      <color indexed="8"/>
      <name val="Segoe UI"/>
      <family val="2"/>
    </font>
    <font>
      <sz val="12"/>
      <color theme="1"/>
      <name val="Segoe UI"/>
      <family val="2"/>
    </font>
    <font>
      <i/>
      <sz val="11"/>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5D6D2"/>
        <bgColor indexed="64"/>
      </patternFill>
    </fill>
    <fill>
      <patternFill patternType="solid">
        <fgColor rgb="FFFFEC72"/>
        <bgColor indexed="64"/>
      </patternFill>
    </fill>
    <fill>
      <patternFill patternType="solid">
        <fgColor theme="6" tint="0.59996337778862885"/>
        <bgColor indexed="64"/>
      </patternFill>
    </fill>
    <fill>
      <patternFill patternType="solid">
        <fgColor rgb="FFEAA121"/>
        <bgColor indexed="64"/>
      </patternFill>
    </fill>
    <fill>
      <patternFill patternType="darkGray">
        <bgColor rgb="FFD5D6D2"/>
      </patternFill>
    </fill>
    <fill>
      <patternFill patternType="solid">
        <fgColor rgb="FFFF0000"/>
        <bgColor indexed="64"/>
      </patternFill>
    </fill>
  </fills>
  <borders count="29">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rgb="FFBCBDBC"/>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top style="thin">
        <color indexed="64"/>
      </top>
      <bottom style="thin">
        <color indexed="64"/>
      </bottom>
      <diagonal/>
    </border>
    <border>
      <left/>
      <right style="thin">
        <color rgb="FFBCBDBC"/>
      </right>
      <top style="thin">
        <color indexed="64"/>
      </top>
      <bottom style="thin">
        <color rgb="FFBCBDBC"/>
      </bottom>
      <diagonal/>
    </border>
    <border>
      <left style="thin">
        <color rgb="FFBCBDBC"/>
      </left>
      <right style="thin">
        <color rgb="FFBCBDBC"/>
      </right>
      <top style="thin">
        <color indexed="64"/>
      </top>
      <bottom style="thin">
        <color rgb="FFBCBDBC"/>
      </bottom>
      <diagonal/>
    </border>
    <border>
      <left style="thin">
        <color rgb="FFBCBDBC"/>
      </left>
      <right style="thin">
        <color rgb="FFBCBDBC"/>
      </right>
      <top style="thin">
        <color rgb="FFBCBDBC"/>
      </top>
      <bottom style="thin">
        <color rgb="FFBCBDBC"/>
      </bottom>
      <diagonal/>
    </border>
    <border>
      <left style="thin">
        <color rgb="FFBCBDBC"/>
      </left>
      <right/>
      <top style="thin">
        <color indexed="64"/>
      </top>
      <bottom style="thin">
        <color rgb="FFBCBDBC"/>
      </bottom>
      <diagonal/>
    </border>
    <border>
      <left/>
      <right style="thin">
        <color rgb="FFBCBDBC"/>
      </right>
      <top style="thin">
        <color rgb="FFBCBDBC"/>
      </top>
      <bottom style="thin">
        <color rgb="FFBCBDBC"/>
      </bottom>
      <diagonal/>
    </border>
    <border>
      <left style="thin">
        <color rgb="FFBCBDBC"/>
      </left>
      <right/>
      <top style="thin">
        <color rgb="FFBCBDBC"/>
      </top>
      <bottom style="thin">
        <color rgb="FFBCBDBC"/>
      </bottom>
      <diagonal/>
    </border>
    <border>
      <left/>
      <right style="thin">
        <color rgb="FFBCBDBC"/>
      </right>
      <top style="thin">
        <color rgb="FFBCBDBC"/>
      </top>
      <bottom/>
      <diagonal/>
    </border>
    <border>
      <left style="thin">
        <color rgb="FFBCBDBC"/>
      </left>
      <right style="thin">
        <color rgb="FFBCBDBC"/>
      </right>
      <top style="thin">
        <color rgb="FFBCBDBC"/>
      </top>
      <bottom/>
      <diagonal/>
    </border>
    <border>
      <left style="thin">
        <color rgb="FFBCBDBC"/>
      </left>
      <right/>
      <top style="thin">
        <color rgb="FFBCBDBC"/>
      </top>
      <bottom/>
      <diagonal/>
    </border>
    <border>
      <left style="thin">
        <color rgb="FFBCBDBC"/>
      </left>
      <right style="thin">
        <color rgb="FFBCBDBC"/>
      </right>
      <top style="thin">
        <color rgb="FFBCBDBC"/>
      </top>
      <bottom style="thin">
        <color indexed="64"/>
      </bottom>
      <diagonal/>
    </border>
    <border>
      <left/>
      <right style="thin">
        <color rgb="FFBCBDBC"/>
      </right>
      <top/>
      <bottom style="thin">
        <color rgb="FFBCBDBC"/>
      </bottom>
      <diagonal/>
    </border>
    <border>
      <left/>
      <right/>
      <top style="thin">
        <color indexed="64"/>
      </top>
      <bottom style="thin">
        <color rgb="FFBCBDBC"/>
      </bottom>
      <diagonal/>
    </border>
    <border>
      <left/>
      <right/>
      <top style="thin">
        <color rgb="FFBCBDBC"/>
      </top>
      <bottom style="thin">
        <color rgb="FFBCBDBC"/>
      </bottom>
      <diagonal/>
    </border>
    <border>
      <left/>
      <right/>
      <top style="thin">
        <color rgb="FFBCBDBC"/>
      </top>
      <bottom/>
      <diagonal/>
    </border>
    <border>
      <left style="medium">
        <color indexed="64"/>
      </left>
      <right style="medium">
        <color indexed="64"/>
      </right>
      <top style="medium">
        <color indexed="64"/>
      </top>
      <bottom style="medium">
        <color indexed="64"/>
      </bottom>
      <diagonal/>
    </border>
    <border>
      <left/>
      <right style="thin">
        <color rgb="FFBCBDBC"/>
      </right>
      <top style="thin">
        <color indexed="64"/>
      </top>
      <bottom/>
      <diagonal/>
    </border>
    <border>
      <left style="thin">
        <color rgb="FFBCBDBC"/>
      </left>
      <right style="thin">
        <color rgb="FFBCBDBC"/>
      </right>
      <top/>
      <bottom style="thin">
        <color rgb="FFBCBDBC"/>
      </bottom>
      <diagonal/>
    </border>
    <border>
      <left style="thin">
        <color rgb="FFBCBDBC"/>
      </left>
      <right style="thin">
        <color rgb="FFBCBDBC"/>
      </right>
      <top style="thin">
        <color indexed="64"/>
      </top>
      <bottom/>
      <diagonal/>
    </border>
    <border>
      <left style="thin">
        <color rgb="FFBCBDBC"/>
      </left>
      <right/>
      <top style="thin">
        <color indexed="64"/>
      </top>
      <bottom/>
      <diagonal/>
    </border>
  </borders>
  <cellStyleXfs count="15">
    <xf numFmtId="0" fontId="0" fillId="0" borderId="0"/>
    <xf numFmtId="43" fontId="1" fillId="0" borderId="0" applyFont="0" applyFill="0" applyBorder="0" applyAlignment="0" applyProtection="0"/>
    <xf numFmtId="0" fontId="2" fillId="2" borderId="5" applyNumberFormat="0" applyFill="0" applyBorder="0" applyAlignment="0" applyProtection="0">
      <alignment horizontal="left"/>
    </xf>
    <xf numFmtId="0" fontId="3" fillId="3" borderId="0">
      <alignment vertical="center"/>
    </xf>
    <xf numFmtId="3" fontId="5" fillId="3" borderId="6" applyFont="0">
      <alignment horizontal="right" vertical="center"/>
    </xf>
    <xf numFmtId="0" fontId="6" fillId="3" borderId="2" applyFont="0" applyBorder="0">
      <alignment horizontal="center" wrapText="1"/>
    </xf>
    <xf numFmtId="0" fontId="5" fillId="4" borderId="6" applyNumberFormat="0" applyFont="0" applyBorder="0">
      <alignment horizontal="center" vertical="center"/>
    </xf>
    <xf numFmtId="3" fontId="5" fillId="5" borderId="12" applyFont="0">
      <alignment horizontal="right" vertical="center"/>
      <protection locked="0"/>
    </xf>
    <xf numFmtId="164" fontId="5" fillId="3" borderId="6" applyFont="0">
      <alignment horizontal="right" vertical="center"/>
    </xf>
    <xf numFmtId="0" fontId="7" fillId="0" borderId="0" applyNumberFormat="0" applyFill="0" applyBorder="0" applyAlignment="0" applyProtection="0"/>
    <xf numFmtId="0" fontId="5" fillId="3" borderId="6">
      <alignment horizontal="center" vertical="center"/>
    </xf>
    <xf numFmtId="3" fontId="5" fillId="6" borderId="12" applyFont="0">
      <alignment horizontal="right" vertical="center"/>
      <protection locked="0"/>
    </xf>
    <xf numFmtId="0" fontId="5" fillId="7" borderId="12" applyNumberFormat="0" applyFont="0" applyProtection="0">
      <alignment horizontal="left" vertical="center"/>
    </xf>
    <xf numFmtId="3" fontId="5" fillId="7" borderId="12" applyFont="0" applyProtection="0">
      <alignment horizontal="right" vertical="center"/>
    </xf>
    <xf numFmtId="9" fontId="5" fillId="7" borderId="12" applyFont="0" applyProtection="0">
      <alignment horizontal="right" vertical="center"/>
    </xf>
  </cellStyleXfs>
  <cellXfs count="109">
    <xf numFmtId="0" fontId="0" fillId="0" borderId="0" xfId="0"/>
    <xf numFmtId="3" fontId="10" fillId="3" borderId="13" xfId="4" applyFont="1" applyFill="1" applyBorder="1" applyProtection="1">
      <alignment horizontal="right" vertical="center"/>
    </xf>
    <xf numFmtId="3" fontId="10" fillId="3" borderId="15" xfId="4" applyFont="1" applyFill="1" applyBorder="1" applyProtection="1">
      <alignment horizontal="right" vertical="center"/>
    </xf>
    <xf numFmtId="3" fontId="10" fillId="3" borderId="18" xfId="4" applyFont="1" applyFill="1" applyBorder="1" applyProtection="1">
      <alignment horizontal="right" vertical="center"/>
    </xf>
    <xf numFmtId="9" fontId="10" fillId="0" borderId="24" xfId="14" applyFont="1" applyFill="1" applyBorder="1" applyProtection="1">
      <alignment horizontal="right" vertical="center"/>
    </xf>
    <xf numFmtId="3" fontId="8" fillId="3" borderId="24" xfId="4" applyFont="1" applyFill="1" applyBorder="1" applyProtection="1">
      <alignment horizontal="right" vertical="center"/>
    </xf>
    <xf numFmtId="3" fontId="10" fillId="5" borderId="16" xfId="7" applyFont="1" applyBorder="1" applyProtection="1">
      <alignment horizontal="right" vertical="center"/>
      <protection locked="0"/>
    </xf>
    <xf numFmtId="3" fontId="10" fillId="3" borderId="24" xfId="4" applyFont="1" applyFill="1" applyBorder="1" applyProtection="1">
      <alignment horizontal="right" vertical="center"/>
    </xf>
    <xf numFmtId="3" fontId="10" fillId="5" borderId="26" xfId="7" applyFont="1" applyBorder="1" applyProtection="1">
      <alignment horizontal="right" vertical="center"/>
      <protection locked="0"/>
    </xf>
    <xf numFmtId="3" fontId="10" fillId="0" borderId="15" xfId="4" applyFont="1" applyFill="1" applyBorder="1" applyProtection="1">
      <alignment horizontal="right" vertical="center"/>
    </xf>
    <xf numFmtId="2" fontId="10" fillId="3" borderId="11" xfId="8" applyNumberFormat="1" applyFont="1" applyFill="1" applyBorder="1" applyProtection="1">
      <alignment horizontal="right" vertical="center"/>
      <protection locked="0"/>
    </xf>
    <xf numFmtId="2" fontId="10" fillId="3" borderId="12" xfId="8" applyNumberFormat="1" applyFont="1" applyFill="1" applyBorder="1" applyProtection="1">
      <alignment horizontal="right" vertical="center"/>
      <protection locked="0"/>
    </xf>
    <xf numFmtId="0" fontId="9" fillId="8" borderId="12" xfId="6" applyFont="1" applyFill="1" applyBorder="1" applyProtection="1">
      <alignment horizontal="center" vertical="center"/>
      <protection locked="0"/>
    </xf>
    <xf numFmtId="2" fontId="10" fillId="3" borderId="15" xfId="8" applyNumberFormat="1" applyFont="1" applyFill="1" applyBorder="1" applyProtection="1">
      <alignment horizontal="right" vertical="center"/>
      <protection locked="0"/>
    </xf>
    <xf numFmtId="0" fontId="9" fillId="8" borderId="15" xfId="6" applyFont="1" applyFill="1" applyBorder="1" applyProtection="1">
      <alignment horizontal="center" vertical="center"/>
      <protection locked="0"/>
    </xf>
    <xf numFmtId="0" fontId="0" fillId="0" borderId="0" xfId="0" applyProtection="1">
      <protection locked="0"/>
    </xf>
    <xf numFmtId="2" fontId="10" fillId="3" borderId="17" xfId="8" applyNumberFormat="1" applyFont="1" applyFill="1" applyBorder="1" applyProtection="1">
      <alignment horizontal="right" vertical="center"/>
      <protection locked="0"/>
    </xf>
    <xf numFmtId="2" fontId="10" fillId="3" borderId="12" xfId="8" applyNumberFormat="1" applyFont="1" applyFill="1" applyBorder="1" applyAlignment="1" applyProtection="1">
      <alignment horizontal="right" vertical="center"/>
      <protection locked="0"/>
    </xf>
    <xf numFmtId="43" fontId="10" fillId="3" borderId="12" xfId="1" applyFont="1" applyFill="1" applyBorder="1" applyAlignment="1" applyProtection="1">
      <alignment horizontal="right" vertical="center"/>
      <protection locked="0"/>
    </xf>
    <xf numFmtId="2" fontId="10" fillId="3" borderId="19" xfId="8" applyNumberFormat="1" applyFont="1" applyBorder="1" applyAlignment="1" applyProtection="1">
      <alignment horizontal="right" vertical="center"/>
      <protection locked="0"/>
    </xf>
    <xf numFmtId="2" fontId="10" fillId="0" borderId="12" xfId="8" applyNumberFormat="1" applyFont="1" applyFill="1" applyBorder="1" applyAlignment="1" applyProtection="1">
      <alignment horizontal="right" vertical="center"/>
      <protection locked="0"/>
    </xf>
    <xf numFmtId="2" fontId="10" fillId="0" borderId="17" xfId="8" applyNumberFormat="1" applyFont="1" applyFill="1" applyBorder="1" applyAlignment="1" applyProtection="1">
      <alignment horizontal="right" vertical="center"/>
      <protection locked="0"/>
    </xf>
    <xf numFmtId="0" fontId="0" fillId="0" borderId="1" xfId="0" applyBorder="1" applyProtection="1">
      <protection locked="0"/>
    </xf>
    <xf numFmtId="2" fontId="10" fillId="3" borderId="12" xfId="8" applyNumberFormat="1" applyFont="1" applyBorder="1" applyAlignment="1" applyProtection="1">
      <alignment horizontal="right" vertical="center"/>
      <protection locked="0"/>
    </xf>
    <xf numFmtId="2" fontId="10" fillId="3" borderId="17" xfId="8" applyNumberFormat="1" applyFont="1" applyBorder="1" applyAlignment="1" applyProtection="1">
      <alignment horizontal="right" vertical="center"/>
      <protection locked="0"/>
    </xf>
    <xf numFmtId="0" fontId="0" fillId="0" borderId="3" xfId="0" applyBorder="1" applyProtection="1">
      <protection locked="0"/>
    </xf>
    <xf numFmtId="0" fontId="9" fillId="8" borderId="17" xfId="6" applyFont="1" applyFill="1" applyBorder="1" applyProtection="1">
      <alignment horizontal="center" vertical="center"/>
      <protection locked="0"/>
    </xf>
    <xf numFmtId="0" fontId="4" fillId="3" borderId="2" xfId="3" applyFont="1" applyFill="1" applyBorder="1" applyAlignment="1" applyProtection="1">
      <alignment horizontal="left"/>
      <protection locked="0"/>
    </xf>
    <xf numFmtId="0" fontId="4" fillId="9" borderId="6" xfId="3" applyFont="1" applyFill="1" applyBorder="1" applyAlignment="1" applyProtection="1">
      <alignment horizontal="center" vertical="center" wrapText="1"/>
      <protection locked="0"/>
    </xf>
    <xf numFmtId="0" fontId="10" fillId="3" borderId="10" xfId="3" applyFont="1" applyFill="1" applyBorder="1" applyAlignment="1" applyProtection="1">
      <alignment vertical="center" wrapText="1"/>
      <protection locked="0"/>
    </xf>
    <xf numFmtId="0" fontId="10" fillId="3" borderId="14" xfId="3" applyFont="1" applyFill="1" applyBorder="1" applyAlignment="1" applyProtection="1">
      <alignment horizontal="left" vertical="center" wrapText="1"/>
      <protection locked="0"/>
    </xf>
    <xf numFmtId="0" fontId="8" fillId="3" borderId="14" xfId="3" applyFont="1" applyFill="1" applyBorder="1" applyAlignment="1" applyProtection="1">
      <alignment vertical="center" wrapText="1"/>
      <protection locked="0"/>
    </xf>
    <xf numFmtId="0" fontId="8" fillId="3" borderId="14" xfId="3" applyFont="1" applyFill="1" applyBorder="1" applyAlignment="1" applyProtection="1">
      <alignment horizontal="left" vertical="center" wrapText="1"/>
      <protection locked="0"/>
    </xf>
    <xf numFmtId="0" fontId="10" fillId="3" borderId="16" xfId="3" applyFont="1" applyFill="1" applyBorder="1" applyAlignment="1" applyProtection="1">
      <alignment horizontal="left" vertical="center" wrapText="1"/>
      <protection locked="0"/>
    </xf>
    <xf numFmtId="0" fontId="8" fillId="3" borderId="7" xfId="3" applyFont="1" applyFill="1" applyBorder="1" applyAlignment="1" applyProtection="1">
      <alignment vertical="center" wrapText="1"/>
      <protection locked="0"/>
    </xf>
    <xf numFmtId="0" fontId="4" fillId="3" borderId="3" xfId="3" applyFont="1" applyFill="1" applyBorder="1" applyAlignment="1" applyProtection="1">
      <alignment vertical="center" wrapText="1"/>
      <protection locked="0"/>
    </xf>
    <xf numFmtId="0" fontId="8" fillId="3" borderId="10" xfId="3" applyFont="1" applyFill="1" applyBorder="1" applyAlignment="1" applyProtection="1">
      <alignment vertical="center" wrapText="1"/>
      <protection locked="0"/>
    </xf>
    <xf numFmtId="0" fontId="10" fillId="3" borderId="14" xfId="3" applyFont="1" applyFill="1" applyBorder="1" applyAlignment="1" applyProtection="1">
      <alignment vertical="center" wrapText="1"/>
      <protection locked="0"/>
    </xf>
    <xf numFmtId="0" fontId="10" fillId="3" borderId="16" xfId="3" applyFont="1" applyFill="1" applyBorder="1" applyAlignment="1" applyProtection="1">
      <alignment vertical="center" wrapText="1"/>
      <protection locked="0"/>
    </xf>
    <xf numFmtId="0" fontId="0" fillId="0" borderId="0" xfId="0" applyFill="1" applyProtection="1">
      <protection locked="0"/>
    </xf>
    <xf numFmtId="0" fontId="8" fillId="3" borderId="25" xfId="3" applyFont="1" applyFill="1" applyBorder="1" applyAlignment="1" applyProtection="1">
      <alignment vertical="center" wrapText="1"/>
      <protection locked="0"/>
    </xf>
    <xf numFmtId="0" fontId="4" fillId="3" borderId="4" xfId="3" applyFont="1" applyFill="1" applyBorder="1" applyAlignment="1" applyProtection="1">
      <protection locked="0"/>
    </xf>
    <xf numFmtId="0" fontId="9" fillId="3" borderId="1" xfId="3" applyFont="1" applyFill="1" applyBorder="1" applyAlignment="1" applyProtection="1">
      <alignment vertical="center" wrapText="1"/>
      <protection locked="0"/>
    </xf>
    <xf numFmtId="0" fontId="9" fillId="3" borderId="1" xfId="3" applyFont="1" applyFill="1" applyBorder="1" applyProtection="1">
      <alignment vertical="center"/>
      <protection locked="0"/>
    </xf>
    <xf numFmtId="0" fontId="4" fillId="3" borderId="5" xfId="3" applyFont="1" applyFill="1" applyBorder="1" applyAlignment="1" applyProtection="1">
      <alignment horizontal="left"/>
      <protection locked="0"/>
    </xf>
    <xf numFmtId="0" fontId="4" fillId="3" borderId="0" xfId="3" applyFont="1" applyFill="1" applyBorder="1" applyAlignment="1" applyProtection="1">
      <alignment horizontal="left"/>
      <protection locked="0"/>
    </xf>
    <xf numFmtId="0" fontId="4" fillId="3" borderId="0" xfId="3" applyFont="1" applyFill="1" applyBorder="1" applyProtection="1">
      <alignment vertical="center"/>
      <protection locked="0"/>
    </xf>
    <xf numFmtId="0" fontId="9" fillId="3" borderId="0" xfId="3" applyFont="1" applyFill="1" applyBorder="1" applyProtection="1">
      <alignment vertical="center"/>
      <protection locked="0"/>
    </xf>
    <xf numFmtId="0" fontId="4" fillId="3" borderId="0" xfId="3" applyFont="1" applyFill="1" applyBorder="1" applyAlignment="1" applyProtection="1">
      <alignment horizontal="left" wrapText="1"/>
      <protection locked="0"/>
    </xf>
    <xf numFmtId="0" fontId="10" fillId="3" borderId="5" xfId="3" applyFont="1" applyFill="1" applyBorder="1" applyAlignment="1" applyProtection="1">
      <alignment horizontal="center"/>
      <protection locked="0"/>
    </xf>
    <xf numFmtId="0" fontId="4" fillId="3" borderId="7" xfId="3" applyFont="1" applyFill="1" applyBorder="1" applyAlignment="1" applyProtection="1">
      <alignment vertical="center" wrapText="1"/>
      <protection locked="0"/>
    </xf>
    <xf numFmtId="0" fontId="9" fillId="3" borderId="14" xfId="3" applyFont="1" applyFill="1" applyBorder="1" applyAlignment="1" applyProtection="1">
      <alignment horizontal="left" vertical="center" wrapText="1"/>
      <protection locked="0"/>
    </xf>
    <xf numFmtId="0" fontId="10" fillId="3" borderId="20" xfId="3" applyFont="1" applyFill="1" applyBorder="1" applyAlignment="1" applyProtection="1">
      <alignment horizontal="left" vertical="center" wrapText="1"/>
      <protection locked="0"/>
    </xf>
    <xf numFmtId="0" fontId="8" fillId="3" borderId="7" xfId="3" applyFont="1" applyFill="1" applyBorder="1" applyAlignment="1" applyProtection="1">
      <alignment horizontal="left" vertical="center" wrapText="1"/>
      <protection locked="0"/>
    </xf>
    <xf numFmtId="0" fontId="11" fillId="3" borderId="7" xfId="3" applyFont="1" applyFill="1" applyBorder="1" applyAlignment="1" applyProtection="1">
      <alignment horizontal="left" wrapText="1"/>
      <protection locked="0"/>
    </xf>
    <xf numFmtId="0" fontId="10" fillId="3" borderId="10" xfId="3" applyFont="1" applyFill="1" applyBorder="1" applyAlignment="1" applyProtection="1">
      <alignment horizontal="left" vertical="center" wrapText="1"/>
      <protection locked="0"/>
    </xf>
    <xf numFmtId="0" fontId="10" fillId="3" borderId="21" xfId="3" applyFont="1" applyFill="1" applyBorder="1" applyAlignment="1" applyProtection="1">
      <alignment horizontal="left" vertical="center" wrapText="1"/>
      <protection locked="0"/>
    </xf>
    <xf numFmtId="0" fontId="10" fillId="3" borderId="22" xfId="3" applyFont="1" applyFill="1" applyBorder="1" applyAlignment="1" applyProtection="1">
      <alignment horizontal="left" vertical="center" wrapText="1"/>
      <protection locked="0"/>
    </xf>
    <xf numFmtId="0" fontId="10" fillId="3" borderId="23" xfId="3" applyFont="1" applyFill="1" applyBorder="1" applyAlignment="1" applyProtection="1">
      <alignment horizontal="left" vertical="center" wrapText="1"/>
      <protection locked="0"/>
    </xf>
    <xf numFmtId="0" fontId="8" fillId="3" borderId="3" xfId="3" applyFont="1" applyFill="1" applyBorder="1" applyAlignment="1" applyProtection="1">
      <alignment horizontal="left" vertical="center" wrapText="1"/>
      <protection locked="0"/>
    </xf>
    <xf numFmtId="0" fontId="0" fillId="0" borderId="0" xfId="0" applyBorder="1" applyProtection="1">
      <protection locked="0"/>
    </xf>
    <xf numFmtId="0" fontId="8" fillId="3" borderId="0" xfId="3" applyFont="1" applyFill="1" applyBorder="1" applyAlignment="1" applyProtection="1">
      <alignment horizontal="left" vertical="center" wrapText="1"/>
      <protection locked="0"/>
    </xf>
    <xf numFmtId="0" fontId="10" fillId="3" borderId="21" xfId="3" applyFont="1" applyFill="1" applyBorder="1" applyAlignment="1" applyProtection="1">
      <alignment vertical="center" wrapText="1"/>
      <protection locked="0"/>
    </xf>
    <xf numFmtId="3" fontId="8" fillId="3" borderId="21" xfId="6" applyNumberFormat="1" applyFont="1" applyFill="1" applyBorder="1" applyAlignment="1" applyProtection="1">
      <alignment horizontal="right" wrapText="1"/>
      <protection locked="0"/>
    </xf>
    <xf numFmtId="0" fontId="9" fillId="3" borderId="21" xfId="3" applyFont="1" applyFill="1" applyBorder="1" applyProtection="1">
      <alignment vertical="center"/>
      <protection locked="0"/>
    </xf>
    <xf numFmtId="0" fontId="10" fillId="3" borderId="10" xfId="3" applyFont="1" applyFill="1" applyBorder="1" applyProtection="1">
      <alignment vertical="center"/>
      <protection locked="0"/>
    </xf>
    <xf numFmtId="0" fontId="10" fillId="3" borderId="23" xfId="3" applyFont="1" applyFill="1" applyBorder="1" applyAlignment="1" applyProtection="1">
      <alignment vertical="center" wrapText="1"/>
      <protection locked="0"/>
    </xf>
    <xf numFmtId="3" fontId="8" fillId="3" borderId="23" xfId="6" applyNumberFormat="1" applyFont="1" applyFill="1" applyBorder="1" applyAlignment="1" applyProtection="1">
      <alignment horizontal="right" wrapText="1"/>
      <protection locked="0"/>
    </xf>
    <xf numFmtId="0" fontId="9" fillId="3" borderId="23" xfId="3" applyFont="1" applyFill="1" applyBorder="1" applyProtection="1">
      <alignment vertical="center"/>
      <protection locked="0"/>
    </xf>
    <xf numFmtId="0" fontId="10" fillId="3" borderId="16" xfId="3" applyFont="1" applyFill="1" applyBorder="1" applyProtection="1">
      <alignment vertical="center"/>
      <protection locked="0"/>
    </xf>
    <xf numFmtId="0" fontId="10" fillId="7" borderId="7" xfId="12" applyFont="1" applyBorder="1" applyAlignment="1" applyProtection="1">
      <alignment horizontal="left" vertical="center" wrapText="1"/>
      <protection locked="0"/>
    </xf>
    <xf numFmtId="0" fontId="10" fillId="7" borderId="8" xfId="12" applyFont="1" applyBorder="1" applyProtection="1">
      <alignment horizontal="left" vertical="center"/>
      <protection locked="0"/>
    </xf>
    <xf numFmtId="0" fontId="10" fillId="7" borderId="9" xfId="12" applyFont="1" applyBorder="1" applyProtection="1">
      <alignment horizontal="left" vertical="center"/>
      <protection locked="0"/>
    </xf>
    <xf numFmtId="3" fontId="12" fillId="0" borderId="8" xfId="0" applyNumberFormat="1" applyFont="1" applyBorder="1" applyProtection="1"/>
    <xf numFmtId="0" fontId="12" fillId="0" borderId="8" xfId="0" applyFont="1" applyBorder="1" applyProtection="1"/>
    <xf numFmtId="3" fontId="8" fillId="3" borderId="24" xfId="4" applyFont="1" applyFill="1" applyBorder="1" applyAlignment="1" applyProtection="1">
      <alignment horizontal="right" vertical="center"/>
    </xf>
    <xf numFmtId="0" fontId="12" fillId="0" borderId="25" xfId="0" applyFont="1" applyBorder="1" applyProtection="1"/>
    <xf numFmtId="0" fontId="12" fillId="0" borderId="7" xfId="0" applyFont="1" applyBorder="1" applyProtection="1"/>
    <xf numFmtId="0" fontId="12" fillId="0" borderId="0" xfId="0" applyFont="1" applyProtection="1"/>
    <xf numFmtId="0" fontId="10" fillId="3" borderId="13" xfId="4" applyNumberFormat="1" applyFont="1" applyFill="1" applyBorder="1" applyProtection="1">
      <alignment horizontal="right" vertical="center"/>
    </xf>
    <xf numFmtId="2" fontId="0" fillId="0" borderId="0" xfId="0" applyNumberFormat="1" applyProtection="1">
      <protection locked="0"/>
    </xf>
    <xf numFmtId="0" fontId="4" fillId="0" borderId="27" xfId="5" applyFont="1" applyFill="1" applyBorder="1" applyAlignment="1" applyProtection="1">
      <alignment horizontal="center" vertical="center" wrapText="1"/>
      <protection locked="0"/>
    </xf>
    <xf numFmtId="0" fontId="4" fillId="0" borderId="28" xfId="5" applyFont="1" applyFill="1" applyBorder="1" applyAlignment="1" applyProtection="1">
      <alignment horizontal="center" vertical="center" wrapText="1"/>
      <protection locked="0"/>
    </xf>
    <xf numFmtId="0" fontId="4" fillId="3" borderId="0" xfId="3" applyFont="1" applyFill="1" applyBorder="1" applyAlignment="1" applyProtection="1">
      <alignment horizontal="left" wrapText="1"/>
      <protection locked="0"/>
    </xf>
    <xf numFmtId="3" fontId="10" fillId="3" borderId="13" xfId="4" applyNumberFormat="1" applyFont="1" applyFill="1" applyBorder="1" applyProtection="1">
      <alignment horizontal="right" vertical="center"/>
    </xf>
    <xf numFmtId="0" fontId="0" fillId="0" borderId="0" xfId="0" applyFill="1" applyBorder="1" applyProtection="1">
      <protection locked="0"/>
    </xf>
    <xf numFmtId="0" fontId="4" fillId="0" borderId="0" xfId="3" applyFont="1" applyFill="1" applyBorder="1" applyAlignment="1" applyProtection="1">
      <protection locked="0"/>
    </xf>
    <xf numFmtId="0" fontId="4" fillId="3" borderId="5" xfId="3" applyFont="1" applyFill="1" applyBorder="1" applyAlignment="1" applyProtection="1">
      <alignment wrapText="1"/>
      <protection locked="0"/>
    </xf>
    <xf numFmtId="0" fontId="4" fillId="3" borderId="0" xfId="3" applyFont="1" applyFill="1" applyBorder="1" applyAlignment="1" applyProtection="1">
      <alignment wrapText="1"/>
      <protection locked="0"/>
    </xf>
    <xf numFmtId="0" fontId="4" fillId="0" borderId="0" xfId="3" applyFont="1" applyFill="1" applyBorder="1" applyAlignment="1" applyProtection="1">
      <alignment horizontal="left"/>
      <protection locked="0"/>
    </xf>
    <xf numFmtId="0" fontId="4" fillId="0" borderId="0" xfId="3" applyFont="1" applyFill="1" applyBorder="1" applyProtection="1">
      <alignment vertical="center"/>
      <protection locked="0"/>
    </xf>
    <xf numFmtId="0" fontId="9" fillId="0" borderId="0" xfId="3" applyFont="1" applyFill="1" applyBorder="1" applyProtection="1">
      <alignment vertical="center"/>
      <protection locked="0"/>
    </xf>
    <xf numFmtId="0" fontId="4" fillId="0" borderId="0" xfId="3" applyFont="1" applyFill="1" applyBorder="1" applyAlignment="1" applyProtection="1">
      <alignment wrapText="1"/>
      <protection locked="0"/>
    </xf>
    <xf numFmtId="0" fontId="4" fillId="0" borderId="0" xfId="3" applyFont="1" applyFill="1" applyBorder="1" applyAlignment="1" applyProtection="1">
      <alignment horizontal="left" wrapText="1"/>
      <protection locked="0"/>
    </xf>
    <xf numFmtId="0" fontId="13" fillId="0" borderId="0" xfId="0" applyFont="1" applyFill="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4" fillId="0" borderId="6" xfId="3" applyFont="1" applyFill="1" applyBorder="1" applyAlignment="1" applyProtection="1">
      <alignment horizontal="left" wrapText="1"/>
      <protection locked="0"/>
    </xf>
    <xf numFmtId="0" fontId="9" fillId="3" borderId="6" xfId="6" applyFont="1" applyFill="1" applyBorder="1" applyAlignment="1" applyProtection="1">
      <alignment horizontal="center" vertical="center"/>
      <protection locked="0"/>
    </xf>
    <xf numFmtId="0" fontId="4" fillId="3" borderId="6" xfId="5" applyFont="1" applyFill="1" applyBorder="1" applyAlignment="1" applyProtection="1">
      <alignment horizontal="center" vertical="center" wrapText="1"/>
      <protection locked="0"/>
    </xf>
    <xf numFmtId="0" fontId="4" fillId="9" borderId="6" xfId="5" applyFont="1" applyFill="1" applyBorder="1" applyAlignment="1" applyProtection="1">
      <alignment horizontal="center" vertical="center" wrapText="1"/>
      <protection locked="0"/>
    </xf>
    <xf numFmtId="0" fontId="10" fillId="3" borderId="20" xfId="3" applyFont="1" applyFill="1" applyBorder="1" applyAlignment="1" applyProtection="1">
      <alignment vertical="center" wrapText="1"/>
      <protection locked="0"/>
    </xf>
    <xf numFmtId="0" fontId="9" fillId="8" borderId="26" xfId="6" applyFont="1" applyFill="1" applyBorder="1" applyProtection="1">
      <alignment horizontal="center" vertical="center"/>
      <protection locked="0"/>
    </xf>
    <xf numFmtId="0" fontId="4" fillId="3" borderId="3" xfId="3" applyFont="1" applyFill="1" applyBorder="1" applyAlignment="1" applyProtection="1">
      <alignment horizontal="left" wrapText="1"/>
      <protection locked="0"/>
    </xf>
    <xf numFmtId="0" fontId="4" fillId="0" borderId="3" xfId="3" applyFont="1" applyFill="1" applyBorder="1" applyAlignment="1" applyProtection="1">
      <alignment horizontal="center" vertical="center" wrapText="1"/>
      <protection locked="0"/>
    </xf>
    <xf numFmtId="0" fontId="9" fillId="0" borderId="7" xfId="6" applyFont="1" applyFill="1" applyBorder="1" applyAlignment="1" applyProtection="1">
      <alignment horizontal="center" vertical="center"/>
      <protection locked="0"/>
    </xf>
    <xf numFmtId="0" fontId="14" fillId="0" borderId="6" xfId="0" applyFont="1" applyBorder="1" applyAlignment="1">
      <alignment wrapText="1"/>
    </xf>
    <xf numFmtId="0" fontId="0" fillId="0" borderId="0" xfId="0" applyAlignment="1">
      <alignment wrapText="1"/>
    </xf>
    <xf numFmtId="0" fontId="0" fillId="0" borderId="6" xfId="0" applyBorder="1" applyAlignment="1">
      <alignment wrapText="1"/>
    </xf>
    <xf numFmtId="0" fontId="8" fillId="3" borderId="0" xfId="3" applyFont="1" applyFill="1" applyBorder="1" applyAlignment="1" applyProtection="1">
      <alignment horizontal="center" vertical="center" wrapText="1"/>
      <protection locked="0"/>
    </xf>
  </cellXfs>
  <cellStyles count="15">
    <cellStyle name="checkLiq" xfId="10"/>
    <cellStyle name="Comma" xfId="1" builtinId="3"/>
    <cellStyle name="greyed" xfId="6"/>
    <cellStyle name="Heading 1 2" xfId="2"/>
    <cellStyle name="HeadingTable" xfId="5"/>
    <cellStyle name="highlightExposure" xfId="13"/>
    <cellStyle name="highlightPercentage" xfId="14"/>
    <cellStyle name="highlightText" xfId="12"/>
    <cellStyle name="inputExposure" xfId="7"/>
    <cellStyle name="Normal" xfId="0" builtinId="0"/>
    <cellStyle name="Normal 2" xfId="3"/>
    <cellStyle name="optionalExposure" xfId="11"/>
    <cellStyle name="showExposure" xfId="4"/>
    <cellStyle name="showParameterE" xfId="8"/>
    <cellStyle name="Warning Tex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112367</xdr:colOff>
      <xdr:row>46</xdr:row>
      <xdr:rowOff>188291</xdr:rowOff>
    </xdr:to>
    <xdr:sp macro="" textlink="">
      <xdr:nvSpPr>
        <xdr:cNvPr id="66" name="Text Box 3261"/>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67" name="Text Box 3262"/>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68" name="Text Box 3263"/>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69" name="Text Box 3264"/>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0" name="Text Box 3265"/>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1" name="Text Box 3266"/>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2" name="Text Box 3267"/>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3" name="Text Box 3268"/>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4" name="Text Box 3261"/>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5" name="Text Box 3262"/>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6" name="Text Box 3263"/>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7" name="Text Box 3264"/>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8" name="Text Box 3265"/>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79" name="Text Box 3266"/>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80" name="Text Box 3267"/>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112367</xdr:colOff>
      <xdr:row>46</xdr:row>
      <xdr:rowOff>188291</xdr:rowOff>
    </xdr:to>
    <xdr:sp macro="" textlink="">
      <xdr:nvSpPr>
        <xdr:cNvPr id="81" name="Text Box 3268"/>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an.kwokchungyee\AppData\Local\Microsoft\Windows\Temporary%20Internet%20Files\Content.Outlook\Q5QTS5HX\BI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Requirements"/>
      <sheetName val="DefCap"/>
      <sheetName val="DefCap-MI"/>
      <sheetName val="Leverage Ratio"/>
      <sheetName val="LCR"/>
      <sheetName val="Sheet2"/>
      <sheetName val="Sheet3"/>
      <sheetName val="Sheet1"/>
      <sheetName val="NSFR"/>
      <sheetName val="Large exposures"/>
      <sheetName val="Sovereign exposures"/>
      <sheetName val="OpRisk"/>
      <sheetName val="IRRBB exposures"/>
      <sheetName val="IRRBB capital requirements"/>
      <sheetName val="IRRBB IMS"/>
      <sheetName val="IRRBB scenarios"/>
      <sheetName val="IRRBB questions"/>
      <sheetName val="IRRBB calc"/>
      <sheetName val="Checks"/>
      <sheetName val="Parameters"/>
      <sheetName val="IRRBB parameters"/>
    </sheetNames>
    <sheetDataSet>
      <sheetData sheetId="0">
        <row r="40">
          <cell r="C40">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5">
          <cell r="F15">
            <v>1</v>
          </cell>
        </row>
        <row r="164">
          <cell r="D164" t="str">
            <v>Yes</v>
          </cell>
        </row>
        <row r="165">
          <cell r="D165" t="str">
            <v>No</v>
          </cell>
        </row>
        <row r="167">
          <cell r="D167">
            <v>1</v>
          </cell>
        </row>
        <row r="168">
          <cell r="D168">
            <v>2</v>
          </cell>
        </row>
        <row r="169">
          <cell r="D169">
            <v>1</v>
          </cell>
          <cell r="E169">
            <v>1</v>
          </cell>
          <cell r="F169" t="str">
            <v>One</v>
          </cell>
        </row>
        <row r="170">
          <cell r="D170">
            <v>1000</v>
          </cell>
          <cell r="E170">
            <v>1000</v>
          </cell>
          <cell r="F170" t="str">
            <v>Thousands</v>
          </cell>
        </row>
        <row r="171">
          <cell r="D171">
            <v>1000000</v>
          </cell>
          <cell r="E171">
            <v>1000000</v>
          </cell>
          <cell r="F171" t="str">
            <v>Millions</v>
          </cell>
        </row>
        <row r="183">
          <cell r="D183" t="str">
            <v>BIA</v>
          </cell>
        </row>
        <row r="184">
          <cell r="D184" t="str">
            <v>TSA</v>
          </cell>
        </row>
        <row r="185">
          <cell r="D185" t="str">
            <v>ASA</v>
          </cell>
        </row>
        <row r="186">
          <cell r="D186" t="str">
            <v>AMA</v>
          </cell>
        </row>
        <row r="189">
          <cell r="D189" t="str">
            <v>IFRS</v>
          </cell>
        </row>
        <row r="190">
          <cell r="D190" t="str">
            <v>US GAAP</v>
          </cell>
        </row>
        <row r="191">
          <cell r="D191" t="str">
            <v>Other national accounting standard</v>
          </cell>
        </row>
        <row r="192">
          <cell r="D192" t="str">
            <v>Joint stock company</v>
          </cell>
        </row>
        <row r="193">
          <cell r="D193" t="str">
            <v>Mutual / cooperative</v>
          </cell>
        </row>
        <row r="194">
          <cell r="D194" t="str">
            <v>Other non-joint stock company</v>
          </cell>
        </row>
        <row r="195">
          <cell r="C195">
            <v>1</v>
          </cell>
        </row>
        <row r="196">
          <cell r="C196">
            <v>2</v>
          </cell>
        </row>
        <row r="197">
          <cell r="C197">
            <v>4</v>
          </cell>
        </row>
        <row r="198">
          <cell r="C198">
            <v>5</v>
          </cell>
        </row>
        <row r="199">
          <cell r="C199">
            <v>6</v>
          </cell>
        </row>
        <row r="200">
          <cell r="C200">
            <v>7</v>
          </cell>
        </row>
        <row r="201">
          <cell r="C201">
            <v>8</v>
          </cell>
        </row>
        <row r="202">
          <cell r="D202" t="str">
            <v>Control</v>
          </cell>
        </row>
        <row r="203">
          <cell r="D203" t="str">
            <v>Economic interdependence</v>
          </cell>
        </row>
        <row r="204">
          <cell r="D204" t="str">
            <v>Both</v>
          </cell>
        </row>
        <row r="208">
          <cell r="D208" t="str">
            <v>B1: Q-CCP</v>
          </cell>
        </row>
        <row r="209">
          <cell r="D209" t="str">
            <v>B2: Non-Q-CCP</v>
          </cell>
        </row>
        <row r="210">
          <cell r="D210" t="str">
            <v>USD</v>
          </cell>
        </row>
        <row r="211">
          <cell r="D211" t="str">
            <v>EUR</v>
          </cell>
        </row>
        <row r="212">
          <cell r="D212" t="str">
            <v>JPY</v>
          </cell>
        </row>
        <row r="213">
          <cell r="D213" t="str">
            <v>GBP</v>
          </cell>
        </row>
        <row r="214">
          <cell r="D214" t="str">
            <v>AUD</v>
          </cell>
        </row>
        <row r="215">
          <cell r="D215" t="str">
            <v>BRL</v>
          </cell>
        </row>
        <row r="216">
          <cell r="D216" t="str">
            <v>CAD</v>
          </cell>
        </row>
        <row r="217">
          <cell r="D217" t="str">
            <v>CHF</v>
          </cell>
        </row>
        <row r="218">
          <cell r="D218" t="str">
            <v>CLP</v>
          </cell>
        </row>
        <row r="219">
          <cell r="D219" t="str">
            <v>CNY</v>
          </cell>
        </row>
        <row r="220">
          <cell r="D220" t="str">
            <v>CZK</v>
          </cell>
        </row>
        <row r="221">
          <cell r="D221" t="str">
            <v>DKK</v>
          </cell>
        </row>
        <row r="222">
          <cell r="D222" t="str">
            <v>HKD</v>
          </cell>
        </row>
        <row r="223">
          <cell r="D223" t="str">
            <v>HUF</v>
          </cell>
        </row>
        <row r="224">
          <cell r="D224" t="str">
            <v>IDR</v>
          </cell>
        </row>
        <row r="225">
          <cell r="D225" t="str">
            <v>ILS</v>
          </cell>
        </row>
        <row r="226">
          <cell r="D226" t="str">
            <v>INR</v>
          </cell>
        </row>
        <row r="227">
          <cell r="D227" t="str">
            <v>KRW</v>
          </cell>
        </row>
        <row r="228">
          <cell r="D228" t="str">
            <v>MXN</v>
          </cell>
        </row>
        <row r="229">
          <cell r="D229" t="str">
            <v>MYR</v>
          </cell>
        </row>
        <row r="230">
          <cell r="D230" t="str">
            <v>NOK</v>
          </cell>
        </row>
        <row r="231">
          <cell r="D231" t="str">
            <v>NZD</v>
          </cell>
        </row>
        <row r="232">
          <cell r="D232" t="str">
            <v>PLN</v>
          </cell>
        </row>
        <row r="233">
          <cell r="D233" t="str">
            <v>RUB</v>
          </cell>
        </row>
        <row r="234">
          <cell r="D234" t="str">
            <v>SEK</v>
          </cell>
        </row>
        <row r="235">
          <cell r="D235" t="str">
            <v>SGD</v>
          </cell>
        </row>
        <row r="236">
          <cell r="D236" t="str">
            <v>THB</v>
          </cell>
        </row>
        <row r="237">
          <cell r="D237" t="str">
            <v>TRY</v>
          </cell>
        </row>
        <row r="238">
          <cell r="D238" t="str">
            <v>TWD</v>
          </cell>
        </row>
        <row r="239">
          <cell r="D239" t="str">
            <v>XAU</v>
          </cell>
        </row>
        <row r="240">
          <cell r="D240" t="str">
            <v>ZAR</v>
          </cell>
        </row>
        <row r="242">
          <cell r="D242" t="str">
            <v>low</v>
          </cell>
        </row>
        <row r="243">
          <cell r="D243" t="str">
            <v>medium</v>
          </cell>
        </row>
        <row r="244">
          <cell r="D244" t="str">
            <v>high</v>
          </cell>
        </row>
        <row r="245">
          <cell r="C245">
            <v>0</v>
          </cell>
        </row>
        <row r="246">
          <cell r="C246">
            <v>1</v>
          </cell>
        </row>
        <row r="247">
          <cell r="C247">
            <v>2</v>
          </cell>
        </row>
        <row r="248">
          <cell r="C248">
            <v>3</v>
          </cell>
        </row>
        <row r="249">
          <cell r="C249">
            <v>4</v>
          </cell>
        </row>
        <row r="250">
          <cell r="C250">
            <v>5</v>
          </cell>
        </row>
        <row r="251">
          <cell r="C251">
            <v>6</v>
          </cell>
        </row>
        <row r="252">
          <cell r="C252">
            <v>7</v>
          </cell>
        </row>
        <row r="253">
          <cell r="C253">
            <v>8</v>
          </cell>
        </row>
        <row r="254">
          <cell r="C254">
            <v>9</v>
          </cell>
        </row>
        <row r="255">
          <cell r="C255">
            <v>10</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4"/>
  <sheetViews>
    <sheetView tabSelected="1" zoomScale="70" zoomScaleNormal="70" workbookViewId="0">
      <pane xSplit="2" topLeftCell="C1" activePane="topRight" state="frozen"/>
      <selection pane="topRight"/>
    </sheetView>
  </sheetViews>
  <sheetFormatPr defaultRowHeight="15" x14ac:dyDescent="0.25"/>
  <cols>
    <col min="1" max="1" width="9.140625" style="15"/>
    <col min="2" max="2" width="48.140625" style="15" customWidth="1"/>
    <col min="3" max="18" width="28.7109375" style="15" customWidth="1"/>
    <col min="19" max="16384" width="9.140625" style="15"/>
  </cols>
  <sheetData>
    <row r="1" spans="1:18" x14ac:dyDescent="0.25">
      <c r="A1" s="85"/>
      <c r="B1" s="85"/>
      <c r="C1" s="39"/>
      <c r="D1" s="39"/>
      <c r="E1" s="39"/>
      <c r="F1" s="39"/>
      <c r="G1" s="39"/>
      <c r="H1" s="39"/>
      <c r="I1" s="39"/>
      <c r="J1" s="39"/>
      <c r="K1" s="39"/>
      <c r="L1" s="39"/>
      <c r="M1" s="39"/>
      <c r="N1" s="39"/>
      <c r="O1" s="39"/>
      <c r="P1" s="39"/>
      <c r="Q1" s="39"/>
      <c r="R1" s="39"/>
    </row>
    <row r="2" spans="1:18" ht="26.25" customHeight="1" x14ac:dyDescent="0.3">
      <c r="A2" s="86" t="s">
        <v>91</v>
      </c>
      <c r="B2" s="85"/>
      <c r="C2" s="39"/>
      <c r="D2" s="39"/>
      <c r="E2" s="39"/>
      <c r="F2" s="39"/>
      <c r="G2" s="39"/>
      <c r="H2" s="94"/>
      <c r="I2" s="39"/>
      <c r="J2" s="39"/>
      <c r="K2" s="39"/>
      <c r="L2" s="39"/>
      <c r="M2" s="39"/>
      <c r="N2" s="39"/>
      <c r="O2" s="39"/>
      <c r="P2" s="39"/>
      <c r="Q2" s="94"/>
      <c r="R2" s="39"/>
    </row>
    <row r="3" spans="1:18" ht="53.25" customHeight="1" x14ac:dyDescent="0.3">
      <c r="A3" s="86"/>
      <c r="B3" s="85"/>
      <c r="C3" s="39"/>
      <c r="D3" s="39"/>
      <c r="E3" s="39"/>
      <c r="F3" s="39"/>
      <c r="G3" s="39"/>
      <c r="H3" s="95"/>
      <c r="I3" s="39"/>
      <c r="J3" s="39"/>
      <c r="K3" s="39"/>
      <c r="L3" s="39"/>
      <c r="M3" s="39"/>
      <c r="N3" s="39"/>
      <c r="O3" s="39"/>
      <c r="P3" s="39"/>
      <c r="Q3" s="95"/>
      <c r="R3" s="39"/>
    </row>
    <row r="4" spans="1:18" ht="86.25" customHeight="1" x14ac:dyDescent="0.3">
      <c r="A4" s="39"/>
      <c r="B4" s="96" t="s">
        <v>129</v>
      </c>
      <c r="C4" s="28" t="s">
        <v>95</v>
      </c>
      <c r="D4" s="28" t="s">
        <v>96</v>
      </c>
      <c r="E4" s="28" t="s">
        <v>97</v>
      </c>
      <c r="F4" s="28" t="s">
        <v>98</v>
      </c>
      <c r="G4" s="28" t="s">
        <v>120</v>
      </c>
      <c r="H4" s="28" t="s">
        <v>126</v>
      </c>
      <c r="I4" s="28" t="s">
        <v>104</v>
      </c>
      <c r="J4" s="97"/>
      <c r="K4" s="98" t="s">
        <v>18</v>
      </c>
      <c r="L4" s="99" t="s">
        <v>99</v>
      </c>
      <c r="M4" s="99" t="s">
        <v>100</v>
      </c>
      <c r="N4" s="99" t="s">
        <v>101</v>
      </c>
      <c r="O4" s="99" t="s">
        <v>102</v>
      </c>
      <c r="P4" s="99" t="s">
        <v>124</v>
      </c>
      <c r="Q4" s="99" t="s">
        <v>126</v>
      </c>
      <c r="R4" s="99" t="s">
        <v>103</v>
      </c>
    </row>
    <row r="5" spans="1:18" ht="34.5" x14ac:dyDescent="0.3">
      <c r="B5" s="102" t="s">
        <v>125</v>
      </c>
      <c r="C5" s="103"/>
      <c r="D5" s="103"/>
      <c r="E5" s="103"/>
      <c r="F5" s="103"/>
      <c r="G5" s="103"/>
      <c r="H5" s="103"/>
      <c r="I5" s="103"/>
      <c r="J5" s="104"/>
      <c r="K5" s="81"/>
      <c r="L5" s="82"/>
      <c r="M5" s="82"/>
      <c r="N5" s="82"/>
      <c r="O5" s="82"/>
      <c r="P5" s="82"/>
      <c r="Q5" s="82"/>
      <c r="R5" s="82"/>
    </row>
    <row r="6" spans="1:18" ht="26.25" customHeight="1" x14ac:dyDescent="0.25">
      <c r="B6" s="100" t="s">
        <v>2</v>
      </c>
      <c r="C6" s="8"/>
      <c r="D6" s="8"/>
      <c r="E6" s="8"/>
      <c r="F6" s="8"/>
      <c r="G6" s="8"/>
      <c r="H6" s="8"/>
      <c r="I6" s="8"/>
      <c r="J6" s="101"/>
      <c r="K6" s="10">
        <v>1</v>
      </c>
      <c r="L6" s="1" t="str">
        <f t="shared" ref="L6:R6" si="0">IF(ISNUMBER(C6),+$K$6*C6,"")</f>
        <v/>
      </c>
      <c r="M6" s="1" t="str">
        <f t="shared" si="0"/>
        <v/>
      </c>
      <c r="N6" s="1" t="str">
        <f t="shared" si="0"/>
        <v/>
      </c>
      <c r="O6" s="1" t="str">
        <f t="shared" si="0"/>
        <v/>
      </c>
      <c r="P6" s="1" t="str">
        <f t="shared" si="0"/>
        <v/>
      </c>
      <c r="Q6" s="1" t="str">
        <f t="shared" si="0"/>
        <v/>
      </c>
      <c r="R6" s="1" t="str">
        <f t="shared" si="0"/>
        <v/>
      </c>
    </row>
    <row r="7" spans="1:18" ht="30.75" customHeight="1" x14ac:dyDescent="0.25">
      <c r="B7" s="30" t="s">
        <v>57</v>
      </c>
      <c r="C7" s="8"/>
      <c r="D7" s="8"/>
      <c r="E7" s="8"/>
      <c r="F7" s="8"/>
      <c r="G7" s="8"/>
      <c r="H7" s="8"/>
      <c r="I7" s="8"/>
      <c r="J7" s="12"/>
      <c r="K7" s="11">
        <v>1</v>
      </c>
      <c r="L7" s="2" t="str">
        <f t="shared" ref="L7:R7" si="1">IF(ISNUMBER(C7),+$K$7*C7,"")</f>
        <v/>
      </c>
      <c r="M7" s="2" t="str">
        <f t="shared" si="1"/>
        <v/>
      </c>
      <c r="N7" s="2" t="str">
        <f t="shared" si="1"/>
        <v/>
      </c>
      <c r="O7" s="2" t="str">
        <f t="shared" si="1"/>
        <v/>
      </c>
      <c r="P7" s="2" t="str">
        <f t="shared" si="1"/>
        <v/>
      </c>
      <c r="Q7" s="2" t="str">
        <f t="shared" si="1"/>
        <v/>
      </c>
      <c r="R7" s="2" t="str">
        <f t="shared" si="1"/>
        <v/>
      </c>
    </row>
    <row r="8" spans="1:18" ht="17.25" x14ac:dyDescent="0.25">
      <c r="B8" s="31" t="s">
        <v>7</v>
      </c>
      <c r="C8" s="12"/>
      <c r="D8" s="12"/>
      <c r="E8" s="12"/>
      <c r="F8" s="12"/>
      <c r="G8" s="12"/>
      <c r="H8" s="12"/>
      <c r="I8" s="12"/>
      <c r="J8" s="12"/>
      <c r="K8" s="12"/>
      <c r="L8" s="12"/>
      <c r="M8" s="12"/>
      <c r="N8" s="12"/>
      <c r="O8" s="12"/>
      <c r="P8" s="12"/>
      <c r="Q8" s="12"/>
      <c r="R8" s="12"/>
    </row>
    <row r="9" spans="1:18" ht="17.25" x14ac:dyDescent="0.25">
      <c r="B9" s="30" t="s">
        <v>8</v>
      </c>
      <c r="C9" s="8"/>
      <c r="D9" s="8"/>
      <c r="E9" s="8"/>
      <c r="F9" s="8"/>
      <c r="G9" s="8"/>
      <c r="H9" s="8"/>
      <c r="I9" s="8"/>
      <c r="J9" s="12"/>
      <c r="K9" s="11">
        <v>1</v>
      </c>
      <c r="L9" s="2" t="str">
        <f t="shared" ref="L9:R9" si="2">IF(ISNUMBER(C9),+$K$9*C9,"")</f>
        <v/>
      </c>
      <c r="M9" s="2" t="str">
        <f t="shared" si="2"/>
        <v/>
      </c>
      <c r="N9" s="2" t="str">
        <f t="shared" si="2"/>
        <v/>
      </c>
      <c r="O9" s="2" t="str">
        <f t="shared" si="2"/>
        <v/>
      </c>
      <c r="P9" s="2" t="str">
        <f t="shared" si="2"/>
        <v/>
      </c>
      <c r="Q9" s="2" t="str">
        <f t="shared" si="2"/>
        <v/>
      </c>
      <c r="R9" s="2" t="str">
        <f t="shared" si="2"/>
        <v/>
      </c>
    </row>
    <row r="10" spans="1:18" ht="17.25" x14ac:dyDescent="0.25">
      <c r="B10" s="30" t="s">
        <v>9</v>
      </c>
      <c r="C10" s="8"/>
      <c r="D10" s="8"/>
      <c r="E10" s="8"/>
      <c r="F10" s="8"/>
      <c r="G10" s="8"/>
      <c r="H10" s="8"/>
      <c r="I10" s="8"/>
      <c r="J10" s="12"/>
      <c r="K10" s="11">
        <v>1</v>
      </c>
      <c r="L10" s="2" t="str">
        <f t="shared" ref="L10:R10" si="3">IF(ISNUMBER(C10),+$K$10*C10,"")</f>
        <v/>
      </c>
      <c r="M10" s="2" t="str">
        <f t="shared" si="3"/>
        <v/>
      </c>
      <c r="N10" s="2" t="str">
        <f t="shared" si="3"/>
        <v/>
      </c>
      <c r="O10" s="2" t="str">
        <f t="shared" si="3"/>
        <v/>
      </c>
      <c r="P10" s="2" t="str">
        <f t="shared" si="3"/>
        <v/>
      </c>
      <c r="Q10" s="2" t="str">
        <f t="shared" si="3"/>
        <v/>
      </c>
      <c r="R10" s="2" t="str">
        <f t="shared" si="3"/>
        <v/>
      </c>
    </row>
    <row r="11" spans="1:18" ht="17.25" x14ac:dyDescent="0.25">
      <c r="B11" s="30" t="s">
        <v>10</v>
      </c>
      <c r="C11" s="8"/>
      <c r="D11" s="8"/>
      <c r="E11" s="8"/>
      <c r="F11" s="8"/>
      <c r="G11" s="8"/>
      <c r="H11" s="8"/>
      <c r="I11" s="8"/>
      <c r="J11" s="12"/>
      <c r="K11" s="11">
        <v>1</v>
      </c>
      <c r="L11" s="2" t="str">
        <f t="shared" ref="L11:R11" si="4">IF(ISNUMBER(C11),+$K$11*C11,"")</f>
        <v/>
      </c>
      <c r="M11" s="2" t="str">
        <f t="shared" si="4"/>
        <v/>
      </c>
      <c r="N11" s="2" t="str">
        <f t="shared" si="4"/>
        <v/>
      </c>
      <c r="O11" s="2" t="str">
        <f t="shared" si="4"/>
        <v/>
      </c>
      <c r="P11" s="2" t="str">
        <f t="shared" si="4"/>
        <v/>
      </c>
      <c r="Q11" s="2" t="str">
        <f t="shared" si="4"/>
        <v/>
      </c>
      <c r="R11" s="2" t="str">
        <f t="shared" si="4"/>
        <v/>
      </c>
    </row>
    <row r="12" spans="1:18" ht="17.25" x14ac:dyDescent="0.25">
      <c r="B12" s="30" t="s">
        <v>11</v>
      </c>
      <c r="C12" s="8"/>
      <c r="D12" s="8"/>
      <c r="E12" s="8"/>
      <c r="F12" s="8"/>
      <c r="G12" s="8"/>
      <c r="H12" s="8"/>
      <c r="I12" s="8"/>
      <c r="J12" s="12"/>
      <c r="K12" s="11">
        <v>1</v>
      </c>
      <c r="L12" s="2" t="str">
        <f t="shared" ref="L12:R12" si="5">IF(ISNUMBER(C12),+$K$12*C12,"")</f>
        <v/>
      </c>
      <c r="M12" s="2" t="str">
        <f t="shared" si="5"/>
        <v/>
      </c>
      <c r="N12" s="2" t="str">
        <f t="shared" si="5"/>
        <v/>
      </c>
      <c r="O12" s="2" t="str">
        <f t="shared" si="5"/>
        <v/>
      </c>
      <c r="P12" s="2" t="str">
        <f t="shared" si="5"/>
        <v/>
      </c>
      <c r="Q12" s="2" t="str">
        <f t="shared" si="5"/>
        <v/>
      </c>
      <c r="R12" s="2" t="str">
        <f t="shared" si="5"/>
        <v/>
      </c>
    </row>
    <row r="13" spans="1:18" ht="34.5" x14ac:dyDescent="0.25">
      <c r="B13" s="30" t="s">
        <v>12</v>
      </c>
      <c r="C13" s="8"/>
      <c r="D13" s="8"/>
      <c r="E13" s="8"/>
      <c r="F13" s="8"/>
      <c r="G13" s="8"/>
      <c r="H13" s="8"/>
      <c r="I13" s="8"/>
      <c r="J13" s="12"/>
      <c r="K13" s="11">
        <v>1</v>
      </c>
      <c r="L13" s="2" t="str">
        <f t="shared" ref="L13:R13" si="6">IF(ISNUMBER(C13),+$K$13*C13,"")</f>
        <v/>
      </c>
      <c r="M13" s="2" t="str">
        <f t="shared" si="6"/>
        <v/>
      </c>
      <c r="N13" s="2" t="str">
        <f t="shared" si="6"/>
        <v/>
      </c>
      <c r="O13" s="2" t="str">
        <f t="shared" si="6"/>
        <v/>
      </c>
      <c r="P13" s="2" t="str">
        <f t="shared" si="6"/>
        <v/>
      </c>
      <c r="Q13" s="2" t="str">
        <f t="shared" si="6"/>
        <v/>
      </c>
      <c r="R13" s="2" t="str">
        <f t="shared" si="6"/>
        <v/>
      </c>
    </row>
    <row r="14" spans="1:18" ht="17.25" x14ac:dyDescent="0.25">
      <c r="B14" s="32" t="s">
        <v>13</v>
      </c>
      <c r="C14" s="12"/>
      <c r="D14" s="12"/>
      <c r="E14" s="12"/>
      <c r="F14" s="12"/>
      <c r="G14" s="12"/>
      <c r="H14" s="12"/>
      <c r="I14" s="12"/>
      <c r="J14" s="12"/>
      <c r="K14" s="12"/>
      <c r="L14" s="12"/>
      <c r="M14" s="12"/>
      <c r="N14" s="12"/>
      <c r="O14" s="12"/>
      <c r="P14" s="12"/>
      <c r="Q14" s="12"/>
      <c r="R14" s="12"/>
    </row>
    <row r="15" spans="1:18" ht="86.25" x14ac:dyDescent="0.25">
      <c r="B15" s="30" t="s">
        <v>14</v>
      </c>
      <c r="C15" s="8"/>
      <c r="D15" s="8"/>
      <c r="E15" s="8"/>
      <c r="F15" s="8"/>
      <c r="G15" s="8"/>
      <c r="H15" s="8"/>
      <c r="I15" s="8"/>
      <c r="J15" s="12"/>
      <c r="K15" s="11">
        <v>1</v>
      </c>
      <c r="L15" s="9" t="str">
        <f t="shared" ref="L15:R15" si="7">IF(ISNUMBER(C15),+$K$15*C15,"")</f>
        <v/>
      </c>
      <c r="M15" s="9" t="str">
        <f t="shared" si="7"/>
        <v/>
      </c>
      <c r="N15" s="9" t="str">
        <f t="shared" si="7"/>
        <v/>
      </c>
      <c r="O15" s="9" t="str">
        <f t="shared" si="7"/>
        <v/>
      </c>
      <c r="P15" s="9" t="str">
        <f t="shared" si="7"/>
        <v/>
      </c>
      <c r="Q15" s="9" t="str">
        <f t="shared" si="7"/>
        <v/>
      </c>
      <c r="R15" s="9" t="str">
        <f t="shared" si="7"/>
        <v/>
      </c>
    </row>
    <row r="16" spans="1:18" ht="120.75" x14ac:dyDescent="0.25">
      <c r="B16" s="33" t="s">
        <v>15</v>
      </c>
      <c r="C16" s="8"/>
      <c r="D16" s="8"/>
      <c r="E16" s="8"/>
      <c r="F16" s="8"/>
      <c r="G16" s="8"/>
      <c r="H16" s="8"/>
      <c r="I16" s="8"/>
      <c r="J16" s="12"/>
      <c r="K16" s="11">
        <v>1</v>
      </c>
      <c r="L16" s="9" t="str">
        <f t="shared" ref="L16:R16" si="8">IF(ISNUMBER(C16),+$K$16*C16,"")</f>
        <v/>
      </c>
      <c r="M16" s="9" t="str">
        <f t="shared" si="8"/>
        <v/>
      </c>
      <c r="N16" s="9" t="str">
        <f t="shared" si="8"/>
        <v/>
      </c>
      <c r="O16" s="9" t="str">
        <f t="shared" si="8"/>
        <v/>
      </c>
      <c r="P16" s="9" t="str">
        <f t="shared" si="8"/>
        <v/>
      </c>
      <c r="Q16" s="9" t="str">
        <f t="shared" si="8"/>
        <v/>
      </c>
      <c r="R16" s="9" t="str">
        <f t="shared" si="8"/>
        <v/>
      </c>
    </row>
    <row r="17" spans="2:18" ht="17.25" x14ac:dyDescent="0.25">
      <c r="B17" s="33"/>
      <c r="C17" s="12"/>
      <c r="D17" s="12"/>
      <c r="E17" s="12"/>
      <c r="F17" s="12"/>
      <c r="G17" s="12"/>
      <c r="H17" s="12"/>
      <c r="I17" s="12"/>
      <c r="J17" s="12"/>
      <c r="K17" s="12"/>
      <c r="L17" s="12"/>
      <c r="M17" s="12"/>
      <c r="N17" s="12"/>
      <c r="O17" s="12"/>
      <c r="P17" s="12"/>
      <c r="Q17" s="12"/>
      <c r="R17" s="12"/>
    </row>
    <row r="19" spans="2:18" ht="35.25" thickBot="1" x14ac:dyDescent="0.3">
      <c r="B19" s="33" t="s">
        <v>58</v>
      </c>
      <c r="C19" s="8"/>
      <c r="D19" s="8"/>
      <c r="E19" s="8"/>
      <c r="F19" s="8"/>
      <c r="G19" s="8"/>
      <c r="H19" s="8"/>
      <c r="I19" s="8"/>
      <c r="J19" s="12"/>
      <c r="K19" s="13">
        <v>1</v>
      </c>
      <c r="L19" s="2" t="str">
        <f t="shared" ref="L19:R19" si="9">IF(ISNUMBER(C19),+$K$19*C19,"")</f>
        <v/>
      </c>
      <c r="M19" s="2" t="str">
        <f t="shared" si="9"/>
        <v/>
      </c>
      <c r="N19" s="2" t="str">
        <f t="shared" si="9"/>
        <v/>
      </c>
      <c r="O19" s="2" t="str">
        <f t="shared" si="9"/>
        <v/>
      </c>
      <c r="P19" s="2" t="str">
        <f t="shared" si="9"/>
        <v/>
      </c>
      <c r="Q19" s="2" t="str">
        <f t="shared" si="9"/>
        <v/>
      </c>
      <c r="R19" s="2" t="str">
        <f t="shared" si="9"/>
        <v/>
      </c>
    </row>
    <row r="20" spans="2:18" ht="18" thickBot="1" x14ac:dyDescent="0.35">
      <c r="B20" s="34" t="s">
        <v>60</v>
      </c>
      <c r="C20" s="73">
        <f t="shared" ref="C20:I20" si="10">+SUM(C6:C7)+SUM(C9:C13)+SUM(C15:C16)+SUM(C18:C19)</f>
        <v>0</v>
      </c>
      <c r="D20" s="73">
        <f t="shared" si="10"/>
        <v>0</v>
      </c>
      <c r="E20" s="73">
        <f t="shared" si="10"/>
        <v>0</v>
      </c>
      <c r="F20" s="73">
        <f t="shared" si="10"/>
        <v>0</v>
      </c>
      <c r="G20" s="73">
        <f t="shared" si="10"/>
        <v>0</v>
      </c>
      <c r="H20" s="73">
        <f t="shared" si="10"/>
        <v>0</v>
      </c>
      <c r="I20" s="73">
        <f t="shared" si="10"/>
        <v>0</v>
      </c>
      <c r="J20" s="12"/>
      <c r="K20" s="14"/>
      <c r="L20" s="5">
        <f t="shared" ref="L20:R20" si="11">SUM(L6:L7,L9:L13,L15:L16,L18:L19)</f>
        <v>0</v>
      </c>
      <c r="M20" s="5">
        <f t="shared" si="11"/>
        <v>0</v>
      </c>
      <c r="N20" s="5">
        <f t="shared" si="11"/>
        <v>0</v>
      </c>
      <c r="O20" s="5">
        <f t="shared" si="11"/>
        <v>0</v>
      </c>
      <c r="P20" s="5">
        <f t="shared" si="11"/>
        <v>0</v>
      </c>
      <c r="Q20" s="5">
        <f t="shared" ref="Q20" si="12">SUM(Q6:Q7,Q9:Q13,Q15:Q16,Q18:Q19)</f>
        <v>0</v>
      </c>
      <c r="R20" s="5">
        <f t="shared" si="11"/>
        <v>0</v>
      </c>
    </row>
    <row r="22" spans="2:18" ht="34.5" x14ac:dyDescent="0.25">
      <c r="B22" s="35" t="s">
        <v>61</v>
      </c>
      <c r="C22" s="28" t="s">
        <v>95</v>
      </c>
      <c r="D22" s="28" t="s">
        <v>96</v>
      </c>
      <c r="E22" s="28" t="s">
        <v>97</v>
      </c>
      <c r="F22" s="28" t="s">
        <v>98</v>
      </c>
      <c r="G22" s="28" t="s">
        <v>120</v>
      </c>
      <c r="H22" s="99" t="s">
        <v>126</v>
      </c>
      <c r="I22" s="28" t="s">
        <v>104</v>
      </c>
      <c r="J22" s="97"/>
      <c r="K22" s="98" t="s">
        <v>18</v>
      </c>
      <c r="L22" s="99" t="s">
        <v>99</v>
      </c>
      <c r="M22" s="99" t="s">
        <v>100</v>
      </c>
      <c r="N22" s="99" t="s">
        <v>101</v>
      </c>
      <c r="O22" s="99" t="s">
        <v>102</v>
      </c>
      <c r="P22" s="99" t="s">
        <v>124</v>
      </c>
      <c r="Q22" s="99" t="s">
        <v>126</v>
      </c>
      <c r="R22" s="99" t="s">
        <v>103</v>
      </c>
    </row>
    <row r="23" spans="2:18" ht="17.25" x14ac:dyDescent="0.25">
      <c r="B23" s="36" t="s">
        <v>62</v>
      </c>
      <c r="C23" s="12"/>
      <c r="D23" s="12"/>
      <c r="E23" s="12"/>
      <c r="F23" s="12"/>
      <c r="G23" s="12"/>
      <c r="H23" s="12"/>
      <c r="I23" s="12"/>
      <c r="J23" s="12"/>
      <c r="K23" s="12"/>
      <c r="L23" s="12"/>
      <c r="M23" s="12"/>
      <c r="N23" s="12"/>
      <c r="O23" s="12"/>
      <c r="P23" s="12"/>
      <c r="Q23" s="12"/>
      <c r="R23" s="12"/>
    </row>
    <row r="24" spans="2:18" ht="17.25" x14ac:dyDescent="0.25">
      <c r="B24" s="29" t="s">
        <v>16</v>
      </c>
      <c r="C24" s="12"/>
      <c r="D24" s="12"/>
      <c r="E24" s="12"/>
      <c r="F24" s="12"/>
      <c r="G24" s="12"/>
      <c r="H24" s="12"/>
      <c r="I24" s="12"/>
      <c r="J24" s="12"/>
      <c r="K24" s="12"/>
      <c r="L24" s="14"/>
      <c r="M24" s="14"/>
      <c r="N24" s="14"/>
      <c r="O24" s="14"/>
      <c r="P24" s="14"/>
      <c r="Q24" s="14"/>
      <c r="R24" s="14"/>
    </row>
    <row r="25" spans="2:18" ht="17.25" x14ac:dyDescent="0.25">
      <c r="B25" s="30" t="s">
        <v>8</v>
      </c>
      <c r="C25" s="8"/>
      <c r="D25" s="8"/>
      <c r="E25" s="8"/>
      <c r="F25" s="8"/>
      <c r="G25" s="8"/>
      <c r="H25" s="8"/>
      <c r="I25" s="8"/>
      <c r="J25" s="12"/>
      <c r="K25" s="11">
        <v>0.85</v>
      </c>
      <c r="L25" s="9" t="str">
        <f t="shared" ref="L25:R25" si="13">IF(ISNUMBER(C25),+$K$25*C25,"")</f>
        <v/>
      </c>
      <c r="M25" s="9" t="str">
        <f t="shared" si="13"/>
        <v/>
      </c>
      <c r="N25" s="9" t="str">
        <f t="shared" si="13"/>
        <v/>
      </c>
      <c r="O25" s="9" t="str">
        <f t="shared" si="13"/>
        <v/>
      </c>
      <c r="P25" s="9" t="str">
        <f t="shared" si="13"/>
        <v/>
      </c>
      <c r="Q25" s="9" t="str">
        <f t="shared" si="13"/>
        <v/>
      </c>
      <c r="R25" s="9" t="str">
        <f t="shared" si="13"/>
        <v/>
      </c>
    </row>
    <row r="26" spans="2:18" ht="17.25" x14ac:dyDescent="0.25">
      <c r="B26" s="30" t="s">
        <v>9</v>
      </c>
      <c r="C26" s="8"/>
      <c r="D26" s="8"/>
      <c r="E26" s="8"/>
      <c r="F26" s="8"/>
      <c r="G26" s="8"/>
      <c r="H26" s="8"/>
      <c r="I26" s="8"/>
      <c r="J26" s="12"/>
      <c r="K26" s="11">
        <v>0.85</v>
      </c>
      <c r="L26" s="9" t="str">
        <f t="shared" ref="L26:R26" si="14">IF(ISNUMBER(C26),+$K$26*C26,"")</f>
        <v/>
      </c>
      <c r="M26" s="9" t="str">
        <f t="shared" si="14"/>
        <v/>
      </c>
      <c r="N26" s="9" t="str">
        <f t="shared" si="14"/>
        <v/>
      </c>
      <c r="O26" s="9" t="str">
        <f t="shared" si="14"/>
        <v/>
      </c>
      <c r="P26" s="9" t="str">
        <f t="shared" si="14"/>
        <v/>
      </c>
      <c r="Q26" s="9" t="str">
        <f t="shared" si="14"/>
        <v/>
      </c>
      <c r="R26" s="9" t="str">
        <f t="shared" si="14"/>
        <v/>
      </c>
    </row>
    <row r="27" spans="2:18" ht="17.25" x14ac:dyDescent="0.25">
      <c r="B27" s="30" t="s">
        <v>10</v>
      </c>
      <c r="C27" s="8"/>
      <c r="D27" s="8"/>
      <c r="E27" s="8"/>
      <c r="F27" s="8"/>
      <c r="G27" s="8"/>
      <c r="H27" s="8"/>
      <c r="I27" s="8"/>
      <c r="J27" s="12"/>
      <c r="K27" s="11">
        <v>0.85</v>
      </c>
      <c r="L27" s="9" t="str">
        <f t="shared" ref="L27:R27" si="15">IF(ISNUMBER(C27),+$K$27*C27,"")</f>
        <v/>
      </c>
      <c r="M27" s="9" t="str">
        <f t="shared" si="15"/>
        <v/>
      </c>
      <c r="N27" s="9" t="str">
        <f t="shared" si="15"/>
        <v/>
      </c>
      <c r="O27" s="9" t="str">
        <f t="shared" si="15"/>
        <v/>
      </c>
      <c r="P27" s="9" t="str">
        <f t="shared" si="15"/>
        <v/>
      </c>
      <c r="Q27" s="9" t="str">
        <f t="shared" si="15"/>
        <v/>
      </c>
      <c r="R27" s="9" t="str">
        <f t="shared" si="15"/>
        <v/>
      </c>
    </row>
    <row r="28" spans="2:18" ht="17.25" x14ac:dyDescent="0.25">
      <c r="B28" s="30" t="s">
        <v>11</v>
      </c>
      <c r="C28" s="8"/>
      <c r="D28" s="8"/>
      <c r="E28" s="8"/>
      <c r="F28" s="8"/>
      <c r="G28" s="8"/>
      <c r="H28" s="8"/>
      <c r="I28" s="8"/>
      <c r="J28" s="12"/>
      <c r="K28" s="11">
        <v>0.85</v>
      </c>
      <c r="L28" s="9" t="str">
        <f t="shared" ref="L28:R28" si="16">IF(ISNUMBER(C28),+$K$28*C28,"")</f>
        <v/>
      </c>
      <c r="M28" s="9" t="str">
        <f t="shared" si="16"/>
        <v/>
      </c>
      <c r="N28" s="9" t="str">
        <f t="shared" si="16"/>
        <v/>
      </c>
      <c r="O28" s="9" t="str">
        <f t="shared" si="16"/>
        <v/>
      </c>
      <c r="P28" s="9" t="str">
        <f t="shared" si="16"/>
        <v/>
      </c>
      <c r="Q28" s="9" t="str">
        <f t="shared" si="16"/>
        <v/>
      </c>
      <c r="R28" s="9" t="str">
        <f t="shared" si="16"/>
        <v/>
      </c>
    </row>
    <row r="29" spans="2:18" ht="17.25" x14ac:dyDescent="0.25">
      <c r="B29" s="30" t="s">
        <v>17</v>
      </c>
      <c r="C29" s="8"/>
      <c r="D29" s="8"/>
      <c r="E29" s="8"/>
      <c r="F29" s="8"/>
      <c r="G29" s="8"/>
      <c r="H29" s="8"/>
      <c r="I29" s="8"/>
      <c r="J29" s="12"/>
      <c r="K29" s="11">
        <v>0.85</v>
      </c>
      <c r="L29" s="9" t="str">
        <f t="shared" ref="L29:R29" si="17">IF(ISNUMBER(C29),+$K$29*C29,"")</f>
        <v/>
      </c>
      <c r="M29" s="9" t="str">
        <f t="shared" si="17"/>
        <v/>
      </c>
      <c r="N29" s="9" t="str">
        <f t="shared" si="17"/>
        <v/>
      </c>
      <c r="O29" s="9" t="str">
        <f t="shared" si="17"/>
        <v/>
      </c>
      <c r="P29" s="9" t="str">
        <f t="shared" si="17"/>
        <v/>
      </c>
      <c r="Q29" s="9" t="str">
        <f t="shared" si="17"/>
        <v/>
      </c>
      <c r="R29" s="9" t="str">
        <f t="shared" si="17"/>
        <v/>
      </c>
    </row>
    <row r="30" spans="2:18" ht="17.25" x14ac:dyDescent="0.25">
      <c r="B30" s="30"/>
      <c r="C30" s="12"/>
      <c r="D30" s="12"/>
      <c r="E30" s="12"/>
      <c r="F30" s="12"/>
      <c r="G30" s="12"/>
      <c r="H30" s="12"/>
      <c r="I30" s="12"/>
      <c r="J30" s="12"/>
      <c r="K30" s="12"/>
      <c r="L30" s="14"/>
      <c r="M30" s="14"/>
      <c r="N30" s="14"/>
      <c r="O30" s="14"/>
      <c r="P30" s="14"/>
      <c r="Q30" s="14"/>
      <c r="R30" s="14"/>
    </row>
    <row r="31" spans="2:18" ht="34.5" x14ac:dyDescent="0.25">
      <c r="B31" s="37" t="s">
        <v>66</v>
      </c>
      <c r="C31" s="8"/>
      <c r="D31" s="8"/>
      <c r="E31" s="8"/>
      <c r="F31" s="8"/>
      <c r="G31" s="8"/>
      <c r="H31" s="8"/>
      <c r="I31" s="8"/>
      <c r="J31" s="12"/>
      <c r="K31" s="11">
        <v>0.85</v>
      </c>
      <c r="L31" s="9" t="str">
        <f t="shared" ref="L31:R31" si="18">IF(ISNUMBER(C31),+$K$31*C31,"")</f>
        <v/>
      </c>
      <c r="M31" s="9" t="str">
        <f t="shared" si="18"/>
        <v/>
      </c>
      <c r="N31" s="9" t="str">
        <f t="shared" si="18"/>
        <v/>
      </c>
      <c r="O31" s="9" t="str">
        <f t="shared" si="18"/>
        <v/>
      </c>
      <c r="P31" s="9" t="str">
        <f t="shared" si="18"/>
        <v/>
      </c>
      <c r="Q31" s="9" t="str">
        <f t="shared" si="18"/>
        <v/>
      </c>
      <c r="R31" s="9" t="str">
        <f t="shared" si="18"/>
        <v/>
      </c>
    </row>
    <row r="32" spans="2:18" ht="35.25" thickBot="1" x14ac:dyDescent="0.3">
      <c r="B32" s="38" t="s">
        <v>65</v>
      </c>
      <c r="C32" s="8"/>
      <c r="D32" s="8"/>
      <c r="E32" s="8"/>
      <c r="F32" s="8"/>
      <c r="G32" s="8"/>
      <c r="H32" s="8"/>
      <c r="I32" s="8"/>
      <c r="J32" s="12"/>
      <c r="K32" s="16">
        <v>0.85</v>
      </c>
      <c r="L32" s="9" t="str">
        <f t="shared" ref="L32:R32" si="19">IF(ISNUMBER(C32),+$K$32*C32,"")</f>
        <v/>
      </c>
      <c r="M32" s="9" t="str">
        <f t="shared" si="19"/>
        <v/>
      </c>
      <c r="N32" s="9" t="str">
        <f t="shared" si="19"/>
        <v/>
      </c>
      <c r="O32" s="9" t="str">
        <f t="shared" si="19"/>
        <v/>
      </c>
      <c r="P32" s="9" t="str">
        <f t="shared" si="19"/>
        <v/>
      </c>
      <c r="Q32" s="9" t="str">
        <f t="shared" si="19"/>
        <v/>
      </c>
      <c r="R32" s="9" t="str">
        <f t="shared" si="19"/>
        <v/>
      </c>
    </row>
    <row r="33" spans="1:18" ht="18" thickBot="1" x14ac:dyDescent="0.35">
      <c r="A33" s="39"/>
      <c r="B33" s="40" t="s">
        <v>63</v>
      </c>
      <c r="C33" s="74">
        <f>+SUM(C25:C29)+SUM(C31:C32)</f>
        <v>0</v>
      </c>
      <c r="D33" s="74">
        <f t="shared" ref="D33:I33" si="20">+SUM(D25:D29)+SUM(D31:D32)</f>
        <v>0</v>
      </c>
      <c r="E33" s="74">
        <f t="shared" si="20"/>
        <v>0</v>
      </c>
      <c r="F33" s="74">
        <f t="shared" si="20"/>
        <v>0</v>
      </c>
      <c r="G33" s="74">
        <f t="shared" si="20"/>
        <v>0</v>
      </c>
      <c r="H33" s="74">
        <f t="shared" si="20"/>
        <v>0</v>
      </c>
      <c r="I33" s="74">
        <f t="shared" si="20"/>
        <v>0</v>
      </c>
      <c r="J33" s="12"/>
      <c r="K33" s="14"/>
      <c r="L33" s="7">
        <f t="shared" ref="L33:R33" si="21">+SUM(L25:L29,L31:L32)</f>
        <v>0</v>
      </c>
      <c r="M33" s="7">
        <f t="shared" si="21"/>
        <v>0</v>
      </c>
      <c r="N33" s="7">
        <f t="shared" si="21"/>
        <v>0</v>
      </c>
      <c r="O33" s="7">
        <f t="shared" si="21"/>
        <v>0</v>
      </c>
      <c r="P33" s="7">
        <f t="shared" si="21"/>
        <v>0</v>
      </c>
      <c r="Q33" s="7">
        <f t="shared" ref="Q33" si="22">+SUM(Q25:Q29,Q31:Q32)</f>
        <v>0</v>
      </c>
      <c r="R33" s="7">
        <f t="shared" si="21"/>
        <v>0</v>
      </c>
    </row>
    <row r="34" spans="1:18" ht="34.5" x14ac:dyDescent="0.25">
      <c r="B34" s="40" t="s">
        <v>64</v>
      </c>
      <c r="C34" s="12"/>
      <c r="D34" s="12"/>
      <c r="E34" s="12"/>
      <c r="F34" s="12"/>
      <c r="G34" s="12"/>
      <c r="H34" s="12"/>
      <c r="I34" s="12"/>
      <c r="J34" s="12"/>
      <c r="K34" s="12"/>
      <c r="L34" s="12"/>
      <c r="M34" s="12"/>
      <c r="N34" s="12"/>
      <c r="O34" s="12"/>
      <c r="P34" s="12"/>
      <c r="Q34" s="12"/>
      <c r="R34" s="12"/>
    </row>
    <row r="35" spans="1:18" ht="34.5" x14ac:dyDescent="0.25">
      <c r="B35" s="29" t="s">
        <v>69</v>
      </c>
      <c r="C35" s="8"/>
      <c r="D35" s="8"/>
      <c r="E35" s="8"/>
      <c r="F35" s="8"/>
      <c r="G35" s="8"/>
      <c r="H35" s="8"/>
      <c r="I35" s="8"/>
      <c r="J35" s="12"/>
      <c r="K35" s="16">
        <v>0.75</v>
      </c>
      <c r="L35" s="9" t="str">
        <f t="shared" ref="L35:R35" si="23">IF(ISNUMBER(C35),+$K$35*C35,"")</f>
        <v/>
      </c>
      <c r="M35" s="9" t="str">
        <f t="shared" si="23"/>
        <v/>
      </c>
      <c r="N35" s="9" t="str">
        <f t="shared" si="23"/>
        <v/>
      </c>
      <c r="O35" s="9" t="str">
        <f t="shared" si="23"/>
        <v/>
      </c>
      <c r="P35" s="9" t="str">
        <f t="shared" si="23"/>
        <v/>
      </c>
      <c r="Q35" s="9" t="str">
        <f t="shared" si="23"/>
        <v/>
      </c>
      <c r="R35" s="9" t="str">
        <f t="shared" si="23"/>
        <v/>
      </c>
    </row>
    <row r="36" spans="1:18" ht="34.5" x14ac:dyDescent="0.25">
      <c r="B36" s="37" t="s">
        <v>67</v>
      </c>
      <c r="C36" s="8"/>
      <c r="D36" s="8"/>
      <c r="E36" s="8"/>
      <c r="F36" s="8"/>
      <c r="G36" s="8"/>
      <c r="H36" s="8"/>
      <c r="I36" s="8"/>
      <c r="J36" s="12"/>
      <c r="K36" s="16">
        <v>0.5</v>
      </c>
      <c r="L36" s="9" t="str">
        <f t="shared" ref="L36:R36" si="24">IF(ISNUMBER(C36),+$K$36*C36,"")</f>
        <v/>
      </c>
      <c r="M36" s="9" t="str">
        <f t="shared" si="24"/>
        <v/>
      </c>
      <c r="N36" s="9" t="str">
        <f t="shared" si="24"/>
        <v/>
      </c>
      <c r="O36" s="9" t="str">
        <f t="shared" si="24"/>
        <v/>
      </c>
      <c r="P36" s="9" t="str">
        <f t="shared" si="24"/>
        <v/>
      </c>
      <c r="Q36" s="9" t="str">
        <f t="shared" si="24"/>
        <v/>
      </c>
      <c r="R36" s="9" t="str">
        <f t="shared" si="24"/>
        <v/>
      </c>
    </row>
    <row r="37" spans="1:18" ht="35.25" thickBot="1" x14ac:dyDescent="0.3">
      <c r="B37" s="38" t="s">
        <v>68</v>
      </c>
      <c r="C37" s="8"/>
      <c r="D37" s="8"/>
      <c r="E37" s="8"/>
      <c r="F37" s="8"/>
      <c r="G37" s="8"/>
      <c r="H37" s="8"/>
      <c r="I37" s="8"/>
      <c r="J37" s="12"/>
      <c r="K37" s="16">
        <v>0.5</v>
      </c>
      <c r="L37" s="9" t="str">
        <f t="shared" ref="L37:R37" si="25">IF(ISNUMBER(C37),+$K$37*C37,"")</f>
        <v/>
      </c>
      <c r="M37" s="9" t="str">
        <f t="shared" si="25"/>
        <v/>
      </c>
      <c r="N37" s="9" t="str">
        <f t="shared" si="25"/>
        <v/>
      </c>
      <c r="O37" s="9" t="str">
        <f t="shared" si="25"/>
        <v/>
      </c>
      <c r="P37" s="9" t="str">
        <f t="shared" si="25"/>
        <v/>
      </c>
      <c r="Q37" s="9" t="str">
        <f t="shared" si="25"/>
        <v/>
      </c>
      <c r="R37" s="9" t="str">
        <f t="shared" si="25"/>
        <v/>
      </c>
    </row>
    <row r="38" spans="1:18" ht="35.25" thickBot="1" x14ac:dyDescent="0.35">
      <c r="B38" s="40" t="s">
        <v>70</v>
      </c>
      <c r="C38" s="74">
        <f>+SUM(C35:C37)</f>
        <v>0</v>
      </c>
      <c r="D38" s="74">
        <f t="shared" ref="D38:I38" si="26">+SUM(D35:D37)</f>
        <v>0</v>
      </c>
      <c r="E38" s="74">
        <f t="shared" si="26"/>
        <v>0</v>
      </c>
      <c r="F38" s="74">
        <f t="shared" si="26"/>
        <v>0</v>
      </c>
      <c r="G38" s="74">
        <f t="shared" si="26"/>
        <v>0</v>
      </c>
      <c r="H38" s="74">
        <f t="shared" ref="H38" si="27">+SUM(H35:H37)</f>
        <v>0</v>
      </c>
      <c r="I38" s="74">
        <f t="shared" si="26"/>
        <v>0</v>
      </c>
      <c r="J38" s="12"/>
      <c r="K38" s="14"/>
      <c r="L38" s="7">
        <f t="shared" ref="L38:R38" si="28">+SUM(L35:L37)</f>
        <v>0</v>
      </c>
      <c r="M38" s="7">
        <f t="shared" si="28"/>
        <v>0</v>
      </c>
      <c r="N38" s="7">
        <f t="shared" si="28"/>
        <v>0</v>
      </c>
      <c r="O38" s="7">
        <f t="shared" si="28"/>
        <v>0</v>
      </c>
      <c r="P38" s="7">
        <f t="shared" si="28"/>
        <v>0</v>
      </c>
      <c r="Q38" s="7">
        <f t="shared" ref="Q38" si="29">+SUM(Q35:Q37)</f>
        <v>0</v>
      </c>
      <c r="R38" s="7">
        <f t="shared" si="28"/>
        <v>0</v>
      </c>
    </row>
    <row r="39" spans="1:18" ht="34.5" x14ac:dyDescent="0.3">
      <c r="B39" s="40" t="s">
        <v>71</v>
      </c>
      <c r="C39" s="74">
        <f>+C33+C38</f>
        <v>0</v>
      </c>
      <c r="D39" s="74">
        <f t="shared" ref="D39:I39" si="30">+D33+D38</f>
        <v>0</v>
      </c>
      <c r="E39" s="74">
        <f t="shared" si="30"/>
        <v>0</v>
      </c>
      <c r="F39" s="74">
        <f t="shared" si="30"/>
        <v>0</v>
      </c>
      <c r="G39" s="74">
        <f t="shared" ref="G39:H39" si="31">+G33+G38</f>
        <v>0</v>
      </c>
      <c r="H39" s="74">
        <f t="shared" si="31"/>
        <v>0</v>
      </c>
      <c r="I39" s="74">
        <f t="shared" si="30"/>
        <v>0</v>
      </c>
      <c r="J39" s="12"/>
      <c r="K39" s="14"/>
      <c r="L39" s="74">
        <f t="shared" ref="L39" si="32">+L33+L38</f>
        <v>0</v>
      </c>
      <c r="M39" s="74">
        <f t="shared" ref="M39" si="33">+M33+M38</f>
        <v>0</v>
      </c>
      <c r="N39" s="74">
        <f t="shared" ref="N39" si="34">+N33+N38</f>
        <v>0</v>
      </c>
      <c r="O39" s="74">
        <f t="shared" ref="O39:P39" si="35">+O33+O38</f>
        <v>0</v>
      </c>
      <c r="P39" s="74">
        <f t="shared" si="35"/>
        <v>0</v>
      </c>
      <c r="Q39" s="74">
        <f t="shared" ref="Q39" si="36">+Q33+Q38</f>
        <v>0</v>
      </c>
      <c r="R39" s="74">
        <f t="shared" ref="R39" si="37">+R33+R38</f>
        <v>0</v>
      </c>
    </row>
    <row r="40" spans="1:18" ht="15.75" thickBot="1" x14ac:dyDescent="0.3">
      <c r="B40" s="25"/>
      <c r="C40" s="25"/>
      <c r="D40" s="25"/>
      <c r="E40" s="25"/>
      <c r="F40" s="25"/>
      <c r="G40" s="25"/>
      <c r="H40" s="25"/>
      <c r="I40" s="25"/>
    </row>
    <row r="41" spans="1:18" ht="18" thickBot="1" x14ac:dyDescent="0.35">
      <c r="B41" s="34" t="s">
        <v>19</v>
      </c>
      <c r="C41" s="73">
        <f>+C20+C39</f>
        <v>0</v>
      </c>
      <c r="D41" s="73">
        <f t="shared" ref="D41:I41" si="38">+D20+D39</f>
        <v>0</v>
      </c>
      <c r="E41" s="73">
        <f t="shared" si="38"/>
        <v>0</v>
      </c>
      <c r="F41" s="73">
        <f t="shared" si="38"/>
        <v>0</v>
      </c>
      <c r="G41" s="73">
        <f t="shared" si="38"/>
        <v>0</v>
      </c>
      <c r="H41" s="73">
        <f t="shared" ref="H41" si="39">+H20+H39</f>
        <v>0</v>
      </c>
      <c r="I41" s="73">
        <f t="shared" si="38"/>
        <v>0</v>
      </c>
      <c r="J41" s="12"/>
      <c r="K41" s="12"/>
      <c r="L41" s="5">
        <f>+L20+L39</f>
        <v>0</v>
      </c>
      <c r="M41" s="5">
        <f t="shared" ref="M41:R41" si="40">+M20+M39</f>
        <v>0</v>
      </c>
      <c r="N41" s="5">
        <f t="shared" si="40"/>
        <v>0</v>
      </c>
      <c r="O41" s="5">
        <f t="shared" si="40"/>
        <v>0</v>
      </c>
      <c r="P41" s="5">
        <f t="shared" si="40"/>
        <v>0</v>
      </c>
      <c r="Q41" s="5">
        <f t="shared" ref="Q41" si="41">+Q20+Q39</f>
        <v>0</v>
      </c>
      <c r="R41" s="5">
        <f t="shared" si="40"/>
        <v>0</v>
      </c>
    </row>
    <row r="43" spans="1:18" ht="17.25" x14ac:dyDescent="0.3">
      <c r="A43" s="41" t="s">
        <v>48</v>
      </c>
      <c r="B43" s="42"/>
      <c r="C43" s="43"/>
      <c r="D43" s="43"/>
      <c r="E43" s="43"/>
      <c r="F43" s="43"/>
      <c r="G43" s="43"/>
      <c r="H43" s="43"/>
      <c r="I43" s="43"/>
      <c r="J43" s="43"/>
      <c r="K43" s="43"/>
      <c r="L43" s="43"/>
      <c r="M43" s="43"/>
      <c r="N43" s="43"/>
      <c r="O43" s="43"/>
      <c r="P43" s="43"/>
      <c r="Q43" s="43"/>
      <c r="R43" s="43"/>
    </row>
    <row r="44" spans="1:18" ht="17.25" x14ac:dyDescent="0.3">
      <c r="A44" s="44"/>
      <c r="B44" s="45" t="s">
        <v>49</v>
      </c>
      <c r="C44" s="46"/>
      <c r="D44" s="46"/>
      <c r="E44" s="46"/>
      <c r="F44" s="46"/>
      <c r="G44" s="46"/>
      <c r="H44" s="46"/>
      <c r="I44" s="46"/>
      <c r="J44" s="47"/>
      <c r="K44" s="47"/>
      <c r="L44" s="47"/>
      <c r="M44" s="47"/>
      <c r="N44" s="47"/>
      <c r="O44" s="47"/>
      <c r="P44" s="47"/>
      <c r="Q44" s="47"/>
      <c r="R44" s="47"/>
    </row>
    <row r="45" spans="1:18" ht="17.25" customHeight="1" x14ac:dyDescent="0.3">
      <c r="A45" s="87"/>
      <c r="B45" s="88"/>
      <c r="C45" s="88"/>
      <c r="D45" s="88"/>
      <c r="E45" s="88"/>
      <c r="F45" s="88"/>
      <c r="G45" s="88"/>
      <c r="H45" s="88"/>
      <c r="I45" s="88"/>
      <c r="J45" s="88"/>
      <c r="K45" s="88"/>
      <c r="L45" s="88"/>
      <c r="M45" s="48"/>
      <c r="N45" s="48"/>
      <c r="O45" s="48"/>
      <c r="P45" s="48"/>
      <c r="Q45" s="83"/>
      <c r="R45" s="48"/>
    </row>
    <row r="46" spans="1:18" ht="34.5" x14ac:dyDescent="0.3">
      <c r="A46" s="49"/>
      <c r="B46" s="50" t="s">
        <v>72</v>
      </c>
      <c r="C46" s="28" t="s">
        <v>105</v>
      </c>
      <c r="D46" s="28" t="s">
        <v>106</v>
      </c>
      <c r="E46" s="28" t="s">
        <v>107</v>
      </c>
      <c r="F46" s="28" t="s">
        <v>108</v>
      </c>
      <c r="G46" s="28" t="s">
        <v>121</v>
      </c>
      <c r="H46" s="99" t="s">
        <v>126</v>
      </c>
      <c r="I46" s="28" t="s">
        <v>109</v>
      </c>
      <c r="J46" s="97"/>
      <c r="K46" s="98" t="s">
        <v>18</v>
      </c>
      <c r="L46" s="99" t="s">
        <v>99</v>
      </c>
      <c r="M46" s="99" t="s">
        <v>100</v>
      </c>
      <c r="N46" s="99" t="s">
        <v>101</v>
      </c>
      <c r="O46" s="99" t="s">
        <v>102</v>
      </c>
      <c r="P46" s="99" t="s">
        <v>124</v>
      </c>
      <c r="Q46" s="99" t="s">
        <v>126</v>
      </c>
      <c r="R46" s="99" t="s">
        <v>103</v>
      </c>
    </row>
    <row r="47" spans="1:18" ht="34.5" x14ac:dyDescent="0.3">
      <c r="A47" s="49"/>
      <c r="B47" s="51" t="s">
        <v>73</v>
      </c>
      <c r="C47" s="12"/>
      <c r="D47" s="12"/>
      <c r="E47" s="12"/>
      <c r="F47" s="12"/>
      <c r="G47" s="12"/>
      <c r="H47" s="12"/>
      <c r="I47" s="12"/>
      <c r="J47" s="12"/>
      <c r="K47" s="12"/>
      <c r="L47" s="12" t="str">
        <f t="shared" ref="L47:Q47" si="42">IF(AND(ISNUMBER(C47),ISNUMBER(K47)),C47*K47,"")</f>
        <v/>
      </c>
      <c r="M47" s="12" t="str">
        <f t="shared" si="42"/>
        <v/>
      </c>
      <c r="N47" s="12" t="str">
        <f t="shared" si="42"/>
        <v/>
      </c>
      <c r="O47" s="12" t="str">
        <f t="shared" si="42"/>
        <v/>
      </c>
      <c r="P47" s="12" t="str">
        <f t="shared" si="42"/>
        <v/>
      </c>
      <c r="Q47" s="12" t="str">
        <f t="shared" si="42"/>
        <v/>
      </c>
      <c r="R47" s="12" t="str">
        <f>IF(AND(ISNUMBER(I47),ISNUMBER(O47)),I47*O47,"")</f>
        <v/>
      </c>
    </row>
    <row r="48" spans="1:18" ht="34.5" x14ac:dyDescent="0.3">
      <c r="A48" s="49"/>
      <c r="B48" s="51" t="s">
        <v>54</v>
      </c>
      <c r="C48" s="8"/>
      <c r="D48" s="8"/>
      <c r="E48" s="8"/>
      <c r="F48" s="8"/>
      <c r="G48" s="8"/>
      <c r="H48" s="8"/>
      <c r="I48" s="8"/>
      <c r="J48" s="12"/>
      <c r="K48" s="17">
        <v>0.03</v>
      </c>
      <c r="L48" s="2" t="str">
        <f t="shared" ref="L48:R48" si="43">IF(ISNUMBER(C48),+$K$48*C48,"")</f>
        <v/>
      </c>
      <c r="M48" s="2" t="str">
        <f t="shared" si="43"/>
        <v/>
      </c>
      <c r="N48" s="2" t="str">
        <f t="shared" si="43"/>
        <v/>
      </c>
      <c r="O48" s="2" t="str">
        <f t="shared" si="43"/>
        <v/>
      </c>
      <c r="P48" s="2" t="str">
        <f t="shared" si="43"/>
        <v/>
      </c>
      <c r="Q48" s="2" t="str">
        <f t="shared" si="43"/>
        <v/>
      </c>
      <c r="R48" s="2" t="str">
        <f t="shared" si="43"/>
        <v/>
      </c>
    </row>
    <row r="49" spans="1:18" ht="17.25" x14ac:dyDescent="0.3">
      <c r="A49" s="49"/>
      <c r="B49" s="51" t="s">
        <v>55</v>
      </c>
      <c r="C49" s="8"/>
      <c r="D49" s="8"/>
      <c r="E49" s="8"/>
      <c r="F49" s="8"/>
      <c r="G49" s="8"/>
      <c r="H49" s="8"/>
      <c r="I49" s="8"/>
      <c r="J49" s="12"/>
      <c r="K49" s="17">
        <v>0.05</v>
      </c>
      <c r="L49" s="2" t="str">
        <f t="shared" ref="L49:R49" si="44">IF(ISNUMBER(C49),+$K$49*C49,"")</f>
        <v/>
      </c>
      <c r="M49" s="2" t="str">
        <f t="shared" si="44"/>
        <v/>
      </c>
      <c r="N49" s="2" t="str">
        <f t="shared" si="44"/>
        <v/>
      </c>
      <c r="O49" s="2" t="str">
        <f t="shared" si="44"/>
        <v/>
      </c>
      <c r="P49" s="2" t="str">
        <f t="shared" si="44"/>
        <v/>
      </c>
      <c r="Q49" s="2" t="str">
        <f t="shared" si="44"/>
        <v/>
      </c>
      <c r="R49" s="2" t="str">
        <f t="shared" si="44"/>
        <v/>
      </c>
    </row>
    <row r="50" spans="1:18" ht="17.25" x14ac:dyDescent="0.3">
      <c r="A50" s="49"/>
      <c r="B50" s="51" t="s">
        <v>6</v>
      </c>
      <c r="C50" s="8"/>
      <c r="D50" s="8"/>
      <c r="E50" s="8"/>
      <c r="F50" s="8"/>
      <c r="G50" s="8"/>
      <c r="H50" s="8"/>
      <c r="I50" s="8"/>
      <c r="J50" s="12"/>
      <c r="K50" s="17">
        <v>0.05</v>
      </c>
      <c r="L50" s="2" t="str">
        <f t="shared" ref="L50:R50" si="45">IF(ISNUMBER(C50),+$K$50*C50,"")</f>
        <v/>
      </c>
      <c r="M50" s="2" t="str">
        <f t="shared" si="45"/>
        <v/>
      </c>
      <c r="N50" s="2" t="str">
        <f t="shared" si="45"/>
        <v/>
      </c>
      <c r="O50" s="2" t="str">
        <f t="shared" si="45"/>
        <v/>
      </c>
      <c r="P50" s="2" t="str">
        <f t="shared" si="45"/>
        <v/>
      </c>
      <c r="Q50" s="2" t="str">
        <f t="shared" si="45"/>
        <v/>
      </c>
      <c r="R50" s="2" t="str">
        <f t="shared" si="45"/>
        <v/>
      </c>
    </row>
    <row r="51" spans="1:18" ht="17.25" x14ac:dyDescent="0.3">
      <c r="A51" s="49"/>
      <c r="B51" s="51" t="s">
        <v>4</v>
      </c>
      <c r="C51" s="8"/>
      <c r="D51" s="8"/>
      <c r="E51" s="8"/>
      <c r="F51" s="8"/>
      <c r="G51" s="8"/>
      <c r="H51" s="8"/>
      <c r="I51" s="8"/>
      <c r="J51" s="12"/>
      <c r="K51" s="17">
        <v>0.1</v>
      </c>
      <c r="L51" s="2" t="str">
        <f t="shared" ref="L51:R51" si="46">IF(ISNUMBER(C51),+$K$51*C51,"")</f>
        <v/>
      </c>
      <c r="M51" s="2" t="str">
        <f t="shared" si="46"/>
        <v/>
      </c>
      <c r="N51" s="2" t="str">
        <f t="shared" si="46"/>
        <v/>
      </c>
      <c r="O51" s="2" t="str">
        <f t="shared" si="46"/>
        <v/>
      </c>
      <c r="P51" s="2" t="str">
        <f t="shared" si="46"/>
        <v/>
      </c>
      <c r="Q51" s="2" t="str">
        <f t="shared" si="46"/>
        <v/>
      </c>
      <c r="R51" s="2" t="str">
        <f t="shared" si="46"/>
        <v/>
      </c>
    </row>
    <row r="52" spans="1:18" ht="17.25" x14ac:dyDescent="0.3">
      <c r="A52" s="49"/>
      <c r="B52" s="12"/>
      <c r="C52" s="12"/>
      <c r="D52" s="12"/>
      <c r="E52" s="12"/>
      <c r="F52" s="12"/>
      <c r="G52" s="12"/>
      <c r="H52" s="12"/>
      <c r="I52" s="12"/>
      <c r="J52" s="12"/>
      <c r="K52" s="12"/>
      <c r="L52" s="12"/>
      <c r="M52" s="12"/>
      <c r="N52" s="12"/>
      <c r="O52" s="12"/>
      <c r="P52" s="12"/>
      <c r="Q52" s="12"/>
      <c r="R52" s="12"/>
    </row>
    <row r="53" spans="1:18" ht="35.25" thickBot="1" x14ac:dyDescent="0.35">
      <c r="A53" s="49"/>
      <c r="B53" s="51" t="s">
        <v>0</v>
      </c>
      <c r="C53" s="8"/>
      <c r="D53" s="8"/>
      <c r="E53" s="8"/>
      <c r="F53" s="8"/>
      <c r="G53" s="8"/>
      <c r="H53" s="8"/>
      <c r="I53" s="8"/>
      <c r="J53" s="12"/>
      <c r="K53" s="17">
        <v>0</v>
      </c>
      <c r="L53" s="2" t="str">
        <f t="shared" ref="L53:R53" si="47">IF(ISNUMBER(C53),+$K$53*C53,"")</f>
        <v/>
      </c>
      <c r="M53" s="2" t="str">
        <f t="shared" si="47"/>
        <v/>
      </c>
      <c r="N53" s="2" t="str">
        <f t="shared" si="47"/>
        <v/>
      </c>
      <c r="O53" s="2" t="str">
        <f t="shared" si="47"/>
        <v/>
      </c>
      <c r="P53" s="2" t="str">
        <f t="shared" si="47"/>
        <v/>
      </c>
      <c r="Q53" s="2" t="str">
        <f t="shared" si="47"/>
        <v/>
      </c>
      <c r="R53" s="2" t="str">
        <f t="shared" si="47"/>
        <v/>
      </c>
    </row>
    <row r="54" spans="1:18" ht="18" thickBot="1" x14ac:dyDescent="0.35">
      <c r="A54" s="49"/>
      <c r="B54" s="34" t="s">
        <v>21</v>
      </c>
      <c r="C54" s="74">
        <f>+SUM(C48:C51)+C53</f>
        <v>0</v>
      </c>
      <c r="D54" s="74">
        <f t="shared" ref="D54:I54" si="48">+SUM(D48:D51)+D53</f>
        <v>0</v>
      </c>
      <c r="E54" s="74">
        <f t="shared" si="48"/>
        <v>0</v>
      </c>
      <c r="F54" s="74">
        <f t="shared" si="48"/>
        <v>0</v>
      </c>
      <c r="G54" s="74">
        <f t="shared" si="48"/>
        <v>0</v>
      </c>
      <c r="H54" s="74">
        <f t="shared" si="48"/>
        <v>0</v>
      </c>
      <c r="I54" s="74">
        <f t="shared" si="48"/>
        <v>0</v>
      </c>
      <c r="J54" s="12"/>
      <c r="K54" s="14"/>
      <c r="L54" s="75">
        <f t="shared" ref="L54:R54" si="49">+SUM(L48:L51,L53)</f>
        <v>0</v>
      </c>
      <c r="M54" s="75">
        <f t="shared" si="49"/>
        <v>0</v>
      </c>
      <c r="N54" s="75">
        <f t="shared" si="49"/>
        <v>0</v>
      </c>
      <c r="O54" s="75">
        <f t="shared" si="49"/>
        <v>0</v>
      </c>
      <c r="P54" s="75">
        <f t="shared" si="49"/>
        <v>0</v>
      </c>
      <c r="Q54" s="75">
        <f t="shared" ref="Q54" si="50">+SUM(Q48:Q51,Q53)</f>
        <v>0</v>
      </c>
      <c r="R54" s="75">
        <f t="shared" si="49"/>
        <v>0</v>
      </c>
    </row>
    <row r="56" spans="1:18" ht="34.5" x14ac:dyDescent="0.25">
      <c r="B56" s="50" t="s">
        <v>74</v>
      </c>
      <c r="C56" s="28" t="s">
        <v>105</v>
      </c>
      <c r="D56" s="28" t="s">
        <v>106</v>
      </c>
      <c r="E56" s="28" t="s">
        <v>107</v>
      </c>
      <c r="F56" s="28" t="s">
        <v>108</v>
      </c>
      <c r="G56" s="28" t="s">
        <v>121</v>
      </c>
      <c r="H56" s="99" t="s">
        <v>126</v>
      </c>
      <c r="I56" s="28" t="s">
        <v>109</v>
      </c>
      <c r="J56" s="97"/>
      <c r="K56" s="98" t="s">
        <v>18</v>
      </c>
      <c r="L56" s="99" t="s">
        <v>99</v>
      </c>
      <c r="M56" s="99" t="s">
        <v>100</v>
      </c>
      <c r="N56" s="99" t="s">
        <v>101</v>
      </c>
      <c r="O56" s="99" t="s">
        <v>102</v>
      </c>
      <c r="P56" s="99" t="s">
        <v>124</v>
      </c>
      <c r="Q56" s="99" t="s">
        <v>126</v>
      </c>
      <c r="R56" s="99" t="s">
        <v>103</v>
      </c>
    </row>
    <row r="57" spans="1:18" ht="51.75" x14ac:dyDescent="0.25">
      <c r="B57" s="52" t="s">
        <v>75</v>
      </c>
      <c r="C57" s="12"/>
      <c r="D57" s="12"/>
      <c r="E57" s="12"/>
      <c r="F57" s="12"/>
      <c r="G57" s="12"/>
      <c r="H57" s="12"/>
      <c r="I57" s="12"/>
      <c r="J57" s="12"/>
      <c r="K57" s="12" t="s">
        <v>20</v>
      </c>
      <c r="L57" s="12"/>
      <c r="M57" s="12"/>
      <c r="N57" s="12"/>
      <c r="O57" s="12"/>
      <c r="P57" s="12"/>
      <c r="Q57" s="12"/>
      <c r="R57" s="12"/>
    </row>
    <row r="58" spans="1:18" ht="17.25" x14ac:dyDescent="0.25">
      <c r="B58" s="51" t="s">
        <v>3</v>
      </c>
      <c r="C58" s="8"/>
      <c r="D58" s="8"/>
      <c r="E58" s="8"/>
      <c r="F58" s="8"/>
      <c r="G58" s="8"/>
      <c r="H58" s="8"/>
      <c r="I58" s="8"/>
      <c r="J58" s="12"/>
      <c r="K58" s="18">
        <v>0.05</v>
      </c>
      <c r="L58" s="2" t="str">
        <f t="shared" ref="L58:R58" si="51">IF(ISNUMBER(C58),+$K$58*C58,"")</f>
        <v/>
      </c>
      <c r="M58" s="2" t="str">
        <f t="shared" si="51"/>
        <v/>
      </c>
      <c r="N58" s="2" t="str">
        <f t="shared" si="51"/>
        <v/>
      </c>
      <c r="O58" s="2" t="str">
        <f t="shared" si="51"/>
        <v/>
      </c>
      <c r="P58" s="2" t="str">
        <f t="shared" si="51"/>
        <v/>
      </c>
      <c r="Q58" s="2" t="str">
        <f t="shared" si="51"/>
        <v/>
      </c>
      <c r="R58" s="2" t="str">
        <f t="shared" si="51"/>
        <v/>
      </c>
    </row>
    <row r="59" spans="1:18" ht="17.25" x14ac:dyDescent="0.25">
      <c r="B59" s="51" t="s">
        <v>5</v>
      </c>
      <c r="C59" s="8"/>
      <c r="D59" s="8"/>
      <c r="E59" s="8"/>
      <c r="F59" s="8"/>
      <c r="G59" s="8"/>
      <c r="H59" s="8"/>
      <c r="I59" s="8"/>
      <c r="J59" s="12"/>
      <c r="K59" s="17">
        <v>0.1</v>
      </c>
      <c r="L59" s="2" t="str">
        <f t="shared" ref="L59:R59" si="52">IF(ISNUMBER(C59),+$K$59*C59,"")</f>
        <v/>
      </c>
      <c r="M59" s="2" t="str">
        <f t="shared" si="52"/>
        <v/>
      </c>
      <c r="N59" s="2" t="str">
        <f t="shared" si="52"/>
        <v/>
      </c>
      <c r="O59" s="2" t="str">
        <f t="shared" si="52"/>
        <v/>
      </c>
      <c r="P59" s="2" t="str">
        <f t="shared" si="52"/>
        <v/>
      </c>
      <c r="Q59" s="2" t="str">
        <f t="shared" si="52"/>
        <v/>
      </c>
      <c r="R59" s="2" t="str">
        <f t="shared" si="52"/>
        <v/>
      </c>
    </row>
    <row r="60" spans="1:18" ht="17.25" x14ac:dyDescent="0.25">
      <c r="B60" s="12"/>
      <c r="C60" s="12"/>
      <c r="D60" s="12"/>
      <c r="E60" s="12"/>
      <c r="F60" s="12"/>
      <c r="G60" s="12"/>
      <c r="H60" s="12"/>
      <c r="I60" s="12"/>
      <c r="J60" s="12"/>
      <c r="K60" s="12"/>
      <c r="L60" s="12"/>
      <c r="M60" s="12"/>
      <c r="N60" s="12"/>
      <c r="O60" s="12"/>
      <c r="P60" s="12"/>
      <c r="Q60" s="12"/>
      <c r="R60" s="12"/>
    </row>
    <row r="61" spans="1:18" ht="34.5" x14ac:dyDescent="0.25">
      <c r="B61" s="51" t="s">
        <v>26</v>
      </c>
      <c r="C61" s="8"/>
      <c r="D61" s="8"/>
      <c r="E61" s="8"/>
      <c r="F61" s="8"/>
      <c r="G61" s="8"/>
      <c r="H61" s="8"/>
      <c r="I61" s="8"/>
      <c r="J61" s="12"/>
      <c r="K61" s="17">
        <v>0.25</v>
      </c>
      <c r="L61" s="2" t="str">
        <f t="shared" ref="L61:R61" si="53">IF(ISNUMBER(C61),+$K$61*C61,"")</f>
        <v/>
      </c>
      <c r="M61" s="2" t="str">
        <f t="shared" si="53"/>
        <v/>
      </c>
      <c r="N61" s="2" t="str">
        <f t="shared" si="53"/>
        <v/>
      </c>
      <c r="O61" s="2" t="str">
        <f t="shared" si="53"/>
        <v/>
      </c>
      <c r="P61" s="2" t="str">
        <f t="shared" si="53"/>
        <v/>
      </c>
      <c r="Q61" s="2" t="str">
        <f t="shared" si="53"/>
        <v/>
      </c>
      <c r="R61" s="2" t="str">
        <f t="shared" si="53"/>
        <v/>
      </c>
    </row>
    <row r="62" spans="1:18" ht="34.5" x14ac:dyDescent="0.25">
      <c r="B62" s="51" t="s">
        <v>94</v>
      </c>
      <c r="C62" s="8"/>
      <c r="D62" s="8"/>
      <c r="E62" s="8"/>
      <c r="F62" s="8"/>
      <c r="G62" s="8"/>
      <c r="H62" s="8"/>
      <c r="I62" s="8"/>
      <c r="J62" s="12"/>
      <c r="K62" s="17">
        <v>0.05</v>
      </c>
      <c r="L62" s="2" t="str">
        <f t="shared" ref="L62:R62" si="54">IF(ISNUMBER(C62),+$K$62*C62,"")</f>
        <v/>
      </c>
      <c r="M62" s="2" t="str">
        <f t="shared" si="54"/>
        <v/>
      </c>
      <c r="N62" s="2" t="str">
        <f t="shared" si="54"/>
        <v/>
      </c>
      <c r="O62" s="2" t="str">
        <f t="shared" si="54"/>
        <v/>
      </c>
      <c r="P62" s="2" t="str">
        <f t="shared" si="54"/>
        <v/>
      </c>
      <c r="Q62" s="2" t="str">
        <f t="shared" si="54"/>
        <v/>
      </c>
      <c r="R62" s="2" t="str">
        <f t="shared" si="54"/>
        <v/>
      </c>
    </row>
    <row r="63" spans="1:18" ht="17.25" x14ac:dyDescent="0.25">
      <c r="B63" s="12"/>
      <c r="C63" s="12"/>
      <c r="D63" s="12"/>
      <c r="E63" s="12"/>
      <c r="F63" s="12"/>
      <c r="G63" s="12"/>
      <c r="H63" s="12"/>
      <c r="I63" s="12"/>
      <c r="J63" s="12"/>
      <c r="K63" s="12"/>
      <c r="L63" s="12"/>
      <c r="M63" s="12"/>
      <c r="N63" s="12"/>
      <c r="O63" s="12"/>
      <c r="P63" s="12"/>
      <c r="Q63" s="12"/>
      <c r="R63" s="12"/>
    </row>
    <row r="64" spans="1:18" ht="34.5" x14ac:dyDescent="0.25">
      <c r="B64" s="51" t="s">
        <v>53</v>
      </c>
      <c r="C64" s="8"/>
      <c r="D64" s="8"/>
      <c r="E64" s="8"/>
      <c r="F64" s="8"/>
      <c r="G64" s="8"/>
      <c r="H64" s="8"/>
      <c r="I64" s="8"/>
      <c r="J64" s="12"/>
      <c r="K64" s="17">
        <v>0.4</v>
      </c>
      <c r="L64" s="2" t="str">
        <f t="shared" ref="L64:R64" si="55">IF(ISNUMBER(C64),+$K$64*C64,"")</f>
        <v/>
      </c>
      <c r="M64" s="2" t="str">
        <f t="shared" si="55"/>
        <v/>
      </c>
      <c r="N64" s="2" t="str">
        <f t="shared" si="55"/>
        <v/>
      </c>
      <c r="O64" s="2" t="str">
        <f t="shared" si="55"/>
        <v/>
      </c>
      <c r="P64" s="2" t="str">
        <f t="shared" si="55"/>
        <v/>
      </c>
      <c r="Q64" s="2" t="str">
        <f t="shared" si="55"/>
        <v/>
      </c>
      <c r="R64" s="2" t="str">
        <f t="shared" si="55"/>
        <v/>
      </c>
    </row>
    <row r="65" spans="1:18" ht="51.75" x14ac:dyDescent="0.25">
      <c r="B65" s="51" t="s">
        <v>56</v>
      </c>
      <c r="C65" s="8"/>
      <c r="D65" s="8"/>
      <c r="E65" s="8"/>
      <c r="F65" s="8"/>
      <c r="G65" s="8"/>
      <c r="H65" s="8"/>
      <c r="I65" s="8"/>
      <c r="J65" s="12"/>
      <c r="K65" s="17">
        <v>0.2</v>
      </c>
      <c r="L65" s="2" t="str">
        <f t="shared" ref="L65:R65" si="56">IF(ISNUMBER(C65),+$K$65*C65,"")</f>
        <v/>
      </c>
      <c r="M65" s="2" t="str">
        <f t="shared" si="56"/>
        <v/>
      </c>
      <c r="N65" s="2" t="str">
        <f t="shared" si="56"/>
        <v/>
      </c>
      <c r="O65" s="2" t="str">
        <f t="shared" si="56"/>
        <v/>
      </c>
      <c r="P65" s="2" t="str">
        <f t="shared" si="56"/>
        <v/>
      </c>
      <c r="Q65" s="2" t="str">
        <f t="shared" si="56"/>
        <v/>
      </c>
      <c r="R65" s="2" t="str">
        <f t="shared" si="56"/>
        <v/>
      </c>
    </row>
    <row r="66" spans="1:18" ht="17.25" x14ac:dyDescent="0.25">
      <c r="B66" s="12"/>
      <c r="C66" s="12"/>
      <c r="D66" s="12"/>
      <c r="E66" s="12"/>
      <c r="F66" s="12"/>
      <c r="G66" s="12"/>
      <c r="H66" s="12"/>
      <c r="I66" s="12"/>
      <c r="J66" s="12"/>
      <c r="K66" s="12"/>
      <c r="L66" s="12"/>
      <c r="M66" s="12"/>
      <c r="N66" s="12"/>
      <c r="O66" s="12"/>
      <c r="P66" s="12"/>
      <c r="Q66" s="12"/>
      <c r="R66" s="12"/>
    </row>
    <row r="67" spans="1:18" ht="18" thickBot="1" x14ac:dyDescent="0.3">
      <c r="B67" s="51" t="s">
        <v>27</v>
      </c>
      <c r="C67" s="8"/>
      <c r="D67" s="8"/>
      <c r="E67" s="8"/>
      <c r="F67" s="8"/>
      <c r="G67" s="8"/>
      <c r="H67" s="8"/>
      <c r="I67" s="8"/>
      <c r="J67" s="12"/>
      <c r="K67" s="17">
        <v>1</v>
      </c>
      <c r="L67" s="2" t="str">
        <f t="shared" ref="L67:R67" si="57">IF(ISNUMBER(C67),+$K$67*C67,"")</f>
        <v/>
      </c>
      <c r="M67" s="2" t="str">
        <f t="shared" si="57"/>
        <v/>
      </c>
      <c r="N67" s="2" t="str">
        <f t="shared" si="57"/>
        <v/>
      </c>
      <c r="O67" s="2" t="str">
        <f t="shared" si="57"/>
        <v/>
      </c>
      <c r="P67" s="2" t="str">
        <f t="shared" si="57"/>
        <v/>
      </c>
      <c r="Q67" s="2" t="str">
        <f t="shared" si="57"/>
        <v/>
      </c>
      <c r="R67" s="2" t="str">
        <f t="shared" si="57"/>
        <v/>
      </c>
    </row>
    <row r="68" spans="1:18" ht="35.25" thickBot="1" x14ac:dyDescent="0.35">
      <c r="B68" s="53" t="s">
        <v>22</v>
      </c>
      <c r="C68" s="74">
        <f>+C58+C59+C61+C62+C64+C65+C67</f>
        <v>0</v>
      </c>
      <c r="D68" s="74">
        <f t="shared" ref="D68:I68" si="58">+D58+D59+D61+D62+D64+D65+D67</f>
        <v>0</v>
      </c>
      <c r="E68" s="74">
        <f t="shared" si="58"/>
        <v>0</v>
      </c>
      <c r="F68" s="74">
        <f t="shared" si="58"/>
        <v>0</v>
      </c>
      <c r="G68" s="74">
        <f t="shared" ref="G68:H68" si="59">+G58+G59+G61+G62+G64+G65+G67</f>
        <v>0</v>
      </c>
      <c r="H68" s="74">
        <f t="shared" si="59"/>
        <v>0</v>
      </c>
      <c r="I68" s="74">
        <f t="shared" si="58"/>
        <v>0</v>
      </c>
      <c r="J68" s="12"/>
      <c r="K68" s="14"/>
      <c r="L68" s="75">
        <f t="shared" ref="L68:R68" si="60">+SUM(L58:L59,L61:L62,L64:L65,L67)</f>
        <v>0</v>
      </c>
      <c r="M68" s="75">
        <f t="shared" si="60"/>
        <v>0</v>
      </c>
      <c r="N68" s="75">
        <f t="shared" si="60"/>
        <v>0</v>
      </c>
      <c r="O68" s="75">
        <f t="shared" si="60"/>
        <v>0</v>
      </c>
      <c r="P68" s="75">
        <f t="shared" si="60"/>
        <v>0</v>
      </c>
      <c r="Q68" s="75">
        <f t="shared" ref="Q68" si="61">+SUM(Q58:Q59,Q61:Q62,Q64:Q65,Q67)</f>
        <v>0</v>
      </c>
      <c r="R68" s="75">
        <f t="shared" si="60"/>
        <v>0</v>
      </c>
    </row>
    <row r="70" spans="1:18" ht="34.5" x14ac:dyDescent="0.3">
      <c r="B70" s="54" t="s">
        <v>76</v>
      </c>
      <c r="C70" s="28" t="s">
        <v>110</v>
      </c>
      <c r="D70" s="28" t="s">
        <v>111</v>
      </c>
      <c r="E70" s="28" t="s">
        <v>112</v>
      </c>
      <c r="F70" s="28" t="s">
        <v>113</v>
      </c>
      <c r="G70" s="28" t="s">
        <v>122</v>
      </c>
      <c r="H70" s="99" t="s">
        <v>126</v>
      </c>
      <c r="I70" s="28" t="s">
        <v>114</v>
      </c>
      <c r="J70" s="97"/>
      <c r="K70" s="98" t="s">
        <v>18</v>
      </c>
      <c r="L70" s="99" t="s">
        <v>99</v>
      </c>
      <c r="M70" s="99" t="s">
        <v>100</v>
      </c>
      <c r="N70" s="99" t="s">
        <v>101</v>
      </c>
      <c r="O70" s="99" t="s">
        <v>102</v>
      </c>
      <c r="P70" s="99" t="s">
        <v>124</v>
      </c>
      <c r="Q70" s="99" t="s">
        <v>126</v>
      </c>
      <c r="R70" s="99" t="s">
        <v>103</v>
      </c>
    </row>
    <row r="71" spans="1:18" ht="17.25" x14ac:dyDescent="0.25">
      <c r="B71" s="55"/>
      <c r="C71" s="12"/>
      <c r="D71" s="12"/>
      <c r="E71" s="12"/>
      <c r="F71" s="12"/>
      <c r="G71" s="12"/>
      <c r="H71" s="12"/>
      <c r="I71" s="12"/>
      <c r="J71" s="12"/>
      <c r="K71" s="12"/>
      <c r="L71" s="12"/>
      <c r="M71" s="12"/>
      <c r="N71" s="12"/>
      <c r="O71" s="12"/>
      <c r="P71" s="12"/>
      <c r="Q71" s="12"/>
      <c r="R71" s="12"/>
    </row>
    <row r="72" spans="1:18" ht="51.75" x14ac:dyDescent="0.25">
      <c r="B72" s="30" t="s">
        <v>28</v>
      </c>
      <c r="C72" s="8"/>
      <c r="D72" s="8"/>
      <c r="E72" s="8"/>
      <c r="F72" s="8"/>
      <c r="G72" s="8"/>
      <c r="H72" s="8"/>
      <c r="I72" s="8"/>
      <c r="J72" s="12"/>
      <c r="K72" s="17">
        <v>0</v>
      </c>
      <c r="L72" s="2" t="str">
        <f t="shared" ref="L72:R72" si="62">IF(ISNUMBER(C72),+$K$72*C72,"")</f>
        <v/>
      </c>
      <c r="M72" s="2" t="str">
        <f t="shared" si="62"/>
        <v/>
      </c>
      <c r="N72" s="2" t="str">
        <f t="shared" si="62"/>
        <v/>
      </c>
      <c r="O72" s="2" t="str">
        <f t="shared" si="62"/>
        <v/>
      </c>
      <c r="P72" s="2" t="str">
        <f t="shared" si="62"/>
        <v/>
      </c>
      <c r="Q72" s="2" t="str">
        <f t="shared" si="62"/>
        <v/>
      </c>
      <c r="R72" s="2" t="str">
        <f t="shared" si="62"/>
        <v/>
      </c>
    </row>
    <row r="73" spans="1:18" ht="34.5" x14ac:dyDescent="0.25">
      <c r="B73" s="30" t="s">
        <v>29</v>
      </c>
      <c r="C73" s="8"/>
      <c r="D73" s="8"/>
      <c r="E73" s="8"/>
      <c r="F73" s="8"/>
      <c r="G73" s="8"/>
      <c r="H73" s="8"/>
      <c r="I73" s="8"/>
      <c r="J73" s="12"/>
      <c r="K73" s="17">
        <v>0.15</v>
      </c>
      <c r="L73" s="2" t="str">
        <f t="shared" ref="L73:R73" si="63">IF(ISNUMBER(C73),+$K$73*C73,"")</f>
        <v/>
      </c>
      <c r="M73" s="2" t="str">
        <f t="shared" si="63"/>
        <v/>
      </c>
      <c r="N73" s="2" t="str">
        <f t="shared" si="63"/>
        <v/>
      </c>
      <c r="O73" s="2" t="str">
        <f t="shared" si="63"/>
        <v/>
      </c>
      <c r="P73" s="2" t="str">
        <f t="shared" si="63"/>
        <v/>
      </c>
      <c r="Q73" s="2" t="str">
        <f t="shared" si="63"/>
        <v/>
      </c>
      <c r="R73" s="2" t="str">
        <f t="shared" si="63"/>
        <v/>
      </c>
    </row>
    <row r="74" spans="1:18" ht="69" x14ac:dyDescent="0.25">
      <c r="B74" s="30" t="s">
        <v>77</v>
      </c>
      <c r="C74" s="8"/>
      <c r="D74" s="8"/>
      <c r="E74" s="8"/>
      <c r="F74" s="8"/>
      <c r="G74" s="8"/>
      <c r="H74" s="8"/>
      <c r="I74" s="8"/>
      <c r="J74" s="12"/>
      <c r="K74" s="17">
        <v>0.25</v>
      </c>
      <c r="L74" s="2" t="str">
        <f t="shared" ref="L74:R74" si="64">IF(ISNUMBER(C74),+$K$74*C74,"")</f>
        <v/>
      </c>
      <c r="M74" s="2" t="str">
        <f t="shared" si="64"/>
        <v/>
      </c>
      <c r="N74" s="2" t="str">
        <f t="shared" si="64"/>
        <v/>
      </c>
      <c r="O74" s="2" t="str">
        <f t="shared" si="64"/>
        <v/>
      </c>
      <c r="P74" s="2" t="str">
        <f t="shared" si="64"/>
        <v/>
      </c>
      <c r="Q74" s="2" t="str">
        <f t="shared" si="64"/>
        <v/>
      </c>
      <c r="R74" s="2" t="str">
        <f t="shared" si="64"/>
        <v/>
      </c>
    </row>
    <row r="75" spans="1:18" ht="51.75" x14ac:dyDescent="0.25">
      <c r="B75" s="30" t="s">
        <v>78</v>
      </c>
      <c r="C75" s="8"/>
      <c r="D75" s="8"/>
      <c r="E75" s="8"/>
      <c r="F75" s="8"/>
      <c r="G75" s="8"/>
      <c r="H75" s="8"/>
      <c r="I75" s="8"/>
      <c r="J75" s="12"/>
      <c r="K75" s="17">
        <v>0.5</v>
      </c>
      <c r="L75" s="2" t="str">
        <f t="shared" ref="L75:R75" si="65">IF(ISNUMBER(C75),+$K$75*C75,"")</f>
        <v/>
      </c>
      <c r="M75" s="2" t="str">
        <f t="shared" si="65"/>
        <v/>
      </c>
      <c r="N75" s="2" t="str">
        <f t="shared" si="65"/>
        <v/>
      </c>
      <c r="O75" s="2" t="str">
        <f t="shared" si="65"/>
        <v/>
      </c>
      <c r="P75" s="2" t="str">
        <f t="shared" si="65"/>
        <v/>
      </c>
      <c r="Q75" s="2" t="str">
        <f t="shared" si="65"/>
        <v/>
      </c>
      <c r="R75" s="2" t="str">
        <f t="shared" si="65"/>
        <v/>
      </c>
    </row>
    <row r="76" spans="1:18" ht="18" thickBot="1" x14ac:dyDescent="0.3">
      <c r="B76" s="30" t="s">
        <v>30</v>
      </c>
      <c r="C76" s="8"/>
      <c r="D76" s="8"/>
      <c r="E76" s="8"/>
      <c r="F76" s="8"/>
      <c r="G76" s="8"/>
      <c r="H76" s="8"/>
      <c r="I76" s="8"/>
      <c r="J76" s="12"/>
      <c r="K76" s="17">
        <v>1</v>
      </c>
      <c r="L76" s="2" t="str">
        <f t="shared" ref="L76:R76" si="66">IF(ISNUMBER(C76),+$K$76*C76,"")</f>
        <v/>
      </c>
      <c r="M76" s="2" t="str">
        <f t="shared" si="66"/>
        <v/>
      </c>
      <c r="N76" s="2" t="str">
        <f t="shared" si="66"/>
        <v/>
      </c>
      <c r="O76" s="2" t="str">
        <f t="shared" si="66"/>
        <v/>
      </c>
      <c r="P76" s="2" t="str">
        <f t="shared" si="66"/>
        <v/>
      </c>
      <c r="Q76" s="2" t="str">
        <f t="shared" si="66"/>
        <v/>
      </c>
      <c r="R76" s="2" t="str">
        <f t="shared" si="66"/>
        <v/>
      </c>
    </row>
    <row r="77" spans="1:18" ht="18" thickBot="1" x14ac:dyDescent="0.35">
      <c r="B77" s="53" t="s">
        <v>23</v>
      </c>
      <c r="C77" s="74">
        <f>+SUM(C72:C76)</f>
        <v>0</v>
      </c>
      <c r="D77" s="74">
        <f t="shared" ref="D77:I77" si="67">+SUM(D72:D76)</f>
        <v>0</v>
      </c>
      <c r="E77" s="74">
        <f t="shared" si="67"/>
        <v>0</v>
      </c>
      <c r="F77" s="74">
        <f t="shared" si="67"/>
        <v>0</v>
      </c>
      <c r="G77" s="74">
        <f t="shared" si="67"/>
        <v>0</v>
      </c>
      <c r="H77" s="74">
        <f t="shared" si="67"/>
        <v>0</v>
      </c>
      <c r="I77" s="74">
        <f t="shared" si="67"/>
        <v>0</v>
      </c>
      <c r="J77" s="12"/>
      <c r="K77" s="14"/>
      <c r="L77" s="75">
        <f t="shared" ref="L77:R77" si="68">+SUM(L72:L76)</f>
        <v>0</v>
      </c>
      <c r="M77" s="75">
        <f t="shared" si="68"/>
        <v>0</v>
      </c>
      <c r="N77" s="75">
        <f t="shared" si="68"/>
        <v>0</v>
      </c>
      <c r="O77" s="75">
        <f t="shared" si="68"/>
        <v>0</v>
      </c>
      <c r="P77" s="75">
        <f t="shared" si="68"/>
        <v>0</v>
      </c>
      <c r="Q77" s="75">
        <f t="shared" ref="Q77" si="69">+SUM(Q72:Q76)</f>
        <v>0</v>
      </c>
      <c r="R77" s="75">
        <f t="shared" si="68"/>
        <v>0</v>
      </c>
    </row>
    <row r="79" spans="1:18" ht="34.5" x14ac:dyDescent="0.3">
      <c r="A79" s="39"/>
      <c r="B79" s="54" t="s">
        <v>31</v>
      </c>
      <c r="C79" s="28" t="s">
        <v>105</v>
      </c>
      <c r="D79" s="28" t="s">
        <v>106</v>
      </c>
      <c r="E79" s="28" t="s">
        <v>107</v>
      </c>
      <c r="F79" s="28" t="s">
        <v>108</v>
      </c>
      <c r="G79" s="28" t="s">
        <v>121</v>
      </c>
      <c r="H79" s="99" t="s">
        <v>126</v>
      </c>
      <c r="I79" s="28" t="s">
        <v>109</v>
      </c>
      <c r="J79" s="97"/>
      <c r="K79" s="98" t="s">
        <v>18</v>
      </c>
      <c r="L79" s="99" t="s">
        <v>99</v>
      </c>
      <c r="M79" s="99" t="s">
        <v>100</v>
      </c>
      <c r="N79" s="99" t="s">
        <v>101</v>
      </c>
      <c r="O79" s="99" t="s">
        <v>102</v>
      </c>
      <c r="P79" s="99" t="s">
        <v>124</v>
      </c>
      <c r="Q79" s="99" t="s">
        <v>126</v>
      </c>
      <c r="R79" s="99" t="s">
        <v>103</v>
      </c>
    </row>
    <row r="80" spans="1:18" ht="17.25" x14ac:dyDescent="0.25">
      <c r="B80" s="30" t="s">
        <v>80</v>
      </c>
      <c r="C80" s="12"/>
      <c r="D80" s="12"/>
      <c r="E80" s="12"/>
      <c r="F80" s="12"/>
      <c r="G80" s="12"/>
      <c r="H80" s="12"/>
      <c r="I80" s="12"/>
      <c r="J80" s="12"/>
      <c r="K80" s="12"/>
      <c r="L80" s="12"/>
      <c r="M80" s="12"/>
      <c r="N80" s="12"/>
      <c r="O80" s="12"/>
      <c r="P80" s="12"/>
      <c r="Q80" s="12"/>
      <c r="R80" s="12"/>
    </row>
    <row r="81" spans="2:18" ht="17.25" x14ac:dyDescent="0.25">
      <c r="B81" s="30" t="s">
        <v>79</v>
      </c>
      <c r="C81" s="8"/>
      <c r="D81" s="8"/>
      <c r="E81" s="8"/>
      <c r="F81" s="8"/>
      <c r="G81" s="8"/>
      <c r="H81" s="8"/>
      <c r="I81" s="8"/>
      <c r="J81" s="12"/>
      <c r="K81" s="17">
        <v>0.05</v>
      </c>
      <c r="L81" s="2" t="str">
        <f t="shared" ref="L81:R81" si="70">IF(ISNUMBER(C81),+$K$81*C81,"")</f>
        <v/>
      </c>
      <c r="M81" s="2" t="str">
        <f t="shared" si="70"/>
        <v/>
      </c>
      <c r="N81" s="2" t="str">
        <f t="shared" si="70"/>
        <v/>
      </c>
      <c r="O81" s="2" t="str">
        <f t="shared" si="70"/>
        <v/>
      </c>
      <c r="P81" s="2" t="str">
        <f t="shared" si="70"/>
        <v/>
      </c>
      <c r="Q81" s="2" t="str">
        <f t="shared" si="70"/>
        <v/>
      </c>
      <c r="R81" s="2" t="str">
        <f t="shared" si="70"/>
        <v/>
      </c>
    </row>
    <row r="82" spans="2:18" ht="17.25" x14ac:dyDescent="0.25">
      <c r="B82" s="30" t="s">
        <v>24</v>
      </c>
      <c r="C82" s="8"/>
      <c r="D82" s="8"/>
      <c r="E82" s="8"/>
      <c r="F82" s="8"/>
      <c r="G82" s="8"/>
      <c r="H82" s="8"/>
      <c r="I82" s="8"/>
      <c r="J82" s="12"/>
      <c r="K82" s="17">
        <v>0.1</v>
      </c>
      <c r="L82" s="2" t="str">
        <f t="shared" ref="L82:R82" si="71">IF(ISNUMBER(C82),+$K$82*C82,"")</f>
        <v/>
      </c>
      <c r="M82" s="2" t="str">
        <f t="shared" si="71"/>
        <v/>
      </c>
      <c r="N82" s="2" t="str">
        <f t="shared" si="71"/>
        <v/>
      </c>
      <c r="O82" s="2" t="str">
        <f t="shared" si="71"/>
        <v/>
      </c>
      <c r="P82" s="2" t="str">
        <f t="shared" si="71"/>
        <v/>
      </c>
      <c r="Q82" s="2" t="str">
        <f t="shared" si="71"/>
        <v/>
      </c>
      <c r="R82" s="2" t="str">
        <f t="shared" si="71"/>
        <v/>
      </c>
    </row>
    <row r="83" spans="2:18" ht="17.25" x14ac:dyDescent="0.25">
      <c r="B83" s="30" t="s">
        <v>25</v>
      </c>
      <c r="C83" s="8"/>
      <c r="D83" s="8"/>
      <c r="E83" s="8"/>
      <c r="F83" s="8"/>
      <c r="G83" s="8"/>
      <c r="H83" s="8"/>
      <c r="I83" s="8"/>
      <c r="J83" s="12"/>
      <c r="K83" s="17">
        <v>0.1</v>
      </c>
      <c r="L83" s="2" t="str">
        <f t="shared" ref="L83:R83" si="72">IF(ISNUMBER(C83),+$K$83*C83,"")</f>
        <v/>
      </c>
      <c r="M83" s="2" t="str">
        <f t="shared" si="72"/>
        <v/>
      </c>
      <c r="N83" s="2" t="str">
        <f t="shared" si="72"/>
        <v/>
      </c>
      <c r="O83" s="2" t="str">
        <f t="shared" si="72"/>
        <v/>
      </c>
      <c r="P83" s="2" t="str">
        <f t="shared" si="72"/>
        <v/>
      </c>
      <c r="Q83" s="2" t="str">
        <f t="shared" si="72"/>
        <v/>
      </c>
      <c r="R83" s="2" t="str">
        <f t="shared" si="72"/>
        <v/>
      </c>
    </row>
    <row r="84" spans="2:18" ht="17.25" x14ac:dyDescent="0.25">
      <c r="B84" s="30" t="s">
        <v>83</v>
      </c>
      <c r="C84" s="8"/>
      <c r="D84" s="8"/>
      <c r="E84" s="8"/>
      <c r="F84" s="8"/>
      <c r="G84" s="8"/>
      <c r="H84" s="8"/>
      <c r="I84" s="8"/>
      <c r="J84" s="12"/>
      <c r="K84" s="17">
        <v>0.4</v>
      </c>
      <c r="L84" s="2" t="str">
        <f t="shared" ref="L84:R84" si="73">IF(ISNUMBER(C84),+$K$84*C84,"")</f>
        <v/>
      </c>
      <c r="M84" s="2" t="str">
        <f t="shared" si="73"/>
        <v/>
      </c>
      <c r="N84" s="2" t="str">
        <f t="shared" si="73"/>
        <v/>
      </c>
      <c r="O84" s="2" t="str">
        <f t="shared" si="73"/>
        <v/>
      </c>
      <c r="P84" s="2" t="str">
        <f t="shared" si="73"/>
        <v/>
      </c>
      <c r="Q84" s="2" t="str">
        <f t="shared" si="73"/>
        <v/>
      </c>
      <c r="R84" s="2" t="str">
        <f t="shared" si="73"/>
        <v/>
      </c>
    </row>
    <row r="85" spans="2:18" ht="17.25" x14ac:dyDescent="0.25">
      <c r="B85" s="30" t="s">
        <v>81</v>
      </c>
      <c r="C85" s="8"/>
      <c r="D85" s="8"/>
      <c r="E85" s="8"/>
      <c r="F85" s="8"/>
      <c r="G85" s="8"/>
      <c r="H85" s="8"/>
      <c r="I85" s="8"/>
      <c r="J85" s="12"/>
      <c r="K85" s="17">
        <v>0.4</v>
      </c>
      <c r="L85" s="2" t="str">
        <f t="shared" ref="L85:R85" si="74">IF(ISNUMBER(C85),+$K$85*C85,"")</f>
        <v/>
      </c>
      <c r="M85" s="2" t="str">
        <f t="shared" si="74"/>
        <v/>
      </c>
      <c r="N85" s="2" t="str">
        <f t="shared" si="74"/>
        <v/>
      </c>
      <c r="O85" s="2" t="str">
        <f t="shared" si="74"/>
        <v/>
      </c>
      <c r="P85" s="2" t="str">
        <f t="shared" si="74"/>
        <v/>
      </c>
      <c r="Q85" s="2" t="str">
        <f t="shared" si="74"/>
        <v/>
      </c>
      <c r="R85" s="2" t="str">
        <f t="shared" si="74"/>
        <v/>
      </c>
    </row>
    <row r="86" spans="2:18" ht="17.25" x14ac:dyDescent="0.25">
      <c r="B86" s="30" t="s">
        <v>84</v>
      </c>
      <c r="C86" s="8"/>
      <c r="D86" s="8"/>
      <c r="E86" s="8"/>
      <c r="F86" s="8"/>
      <c r="G86" s="8"/>
      <c r="H86" s="8"/>
      <c r="I86" s="8"/>
      <c r="J86" s="12"/>
      <c r="K86" s="17">
        <v>1</v>
      </c>
      <c r="L86" s="2" t="str">
        <f t="shared" ref="L86:R86" si="75">IF(ISNUMBER(C86),+$K$86*C86,"")</f>
        <v/>
      </c>
      <c r="M86" s="2" t="str">
        <f t="shared" si="75"/>
        <v/>
      </c>
      <c r="N86" s="2" t="str">
        <f t="shared" si="75"/>
        <v/>
      </c>
      <c r="O86" s="2" t="str">
        <f t="shared" si="75"/>
        <v/>
      </c>
      <c r="P86" s="2" t="str">
        <f t="shared" si="75"/>
        <v/>
      </c>
      <c r="Q86" s="2" t="str">
        <f t="shared" si="75"/>
        <v/>
      </c>
      <c r="R86" s="2" t="str">
        <f t="shared" si="75"/>
        <v/>
      </c>
    </row>
    <row r="87" spans="2:18" ht="17.25" x14ac:dyDescent="0.25">
      <c r="B87" s="30" t="s">
        <v>82</v>
      </c>
      <c r="C87" s="12"/>
      <c r="D87" s="12"/>
      <c r="E87" s="12"/>
      <c r="F87" s="12"/>
      <c r="G87" s="12"/>
      <c r="H87" s="12"/>
      <c r="I87" s="12"/>
      <c r="J87" s="12"/>
      <c r="K87" s="12"/>
      <c r="L87" s="12"/>
      <c r="M87" s="12"/>
      <c r="N87" s="12"/>
      <c r="O87" s="12"/>
      <c r="P87" s="12"/>
      <c r="Q87" s="12"/>
      <c r="R87" s="12"/>
    </row>
    <row r="88" spans="2:18" ht="17.25" x14ac:dyDescent="0.25">
      <c r="B88" s="30" t="s">
        <v>79</v>
      </c>
      <c r="C88" s="8"/>
      <c r="D88" s="8"/>
      <c r="E88" s="8"/>
      <c r="F88" s="8"/>
      <c r="G88" s="8"/>
      <c r="H88" s="8"/>
      <c r="I88" s="8"/>
      <c r="J88" s="12"/>
      <c r="K88" s="17">
        <v>0.05</v>
      </c>
      <c r="L88" s="2" t="str">
        <f t="shared" ref="L88:R88" si="76">IF(ISNUMBER(C88),+$K$88*C88,"")</f>
        <v/>
      </c>
      <c r="M88" s="2" t="str">
        <f t="shared" si="76"/>
        <v/>
      </c>
      <c r="N88" s="2" t="str">
        <f t="shared" si="76"/>
        <v/>
      </c>
      <c r="O88" s="2" t="str">
        <f t="shared" si="76"/>
        <v/>
      </c>
      <c r="P88" s="2" t="str">
        <f t="shared" si="76"/>
        <v/>
      </c>
      <c r="Q88" s="2" t="str">
        <f t="shared" si="76"/>
        <v/>
      </c>
      <c r="R88" s="2" t="str">
        <f t="shared" si="76"/>
        <v/>
      </c>
    </row>
    <row r="89" spans="2:18" ht="17.25" x14ac:dyDescent="0.25">
      <c r="B89" s="30" t="s">
        <v>24</v>
      </c>
      <c r="C89" s="8"/>
      <c r="D89" s="8"/>
      <c r="E89" s="8"/>
      <c r="F89" s="8"/>
      <c r="G89" s="8"/>
      <c r="H89" s="8"/>
      <c r="I89" s="8"/>
      <c r="J89" s="12"/>
      <c r="K89" s="17">
        <v>0.3</v>
      </c>
      <c r="L89" s="2" t="str">
        <f t="shared" ref="L89:R89" si="77">IF(ISNUMBER(C89),+$K$89*C89,"")</f>
        <v/>
      </c>
      <c r="M89" s="2" t="str">
        <f t="shared" si="77"/>
        <v/>
      </c>
      <c r="N89" s="2" t="str">
        <f t="shared" si="77"/>
        <v/>
      </c>
      <c r="O89" s="2" t="str">
        <f t="shared" si="77"/>
        <v/>
      </c>
      <c r="P89" s="2" t="str">
        <f t="shared" si="77"/>
        <v/>
      </c>
      <c r="Q89" s="2" t="str">
        <f t="shared" si="77"/>
        <v/>
      </c>
      <c r="R89" s="2" t="str">
        <f t="shared" si="77"/>
        <v/>
      </c>
    </row>
    <row r="90" spans="2:18" ht="17.25" x14ac:dyDescent="0.25">
      <c r="B90" s="30" t="s">
        <v>25</v>
      </c>
      <c r="C90" s="8"/>
      <c r="D90" s="8"/>
      <c r="E90" s="8"/>
      <c r="F90" s="8"/>
      <c r="G90" s="8"/>
      <c r="H90" s="8"/>
      <c r="I90" s="8"/>
      <c r="J90" s="12"/>
      <c r="K90" s="17">
        <v>0.3</v>
      </c>
      <c r="L90" s="2" t="str">
        <f t="shared" ref="L90:R90" si="78">IF(ISNUMBER(C90),+$K$90*C90,"")</f>
        <v/>
      </c>
      <c r="M90" s="2" t="str">
        <f t="shared" si="78"/>
        <v/>
      </c>
      <c r="N90" s="2" t="str">
        <f t="shared" si="78"/>
        <v/>
      </c>
      <c r="O90" s="2" t="str">
        <f t="shared" si="78"/>
        <v/>
      </c>
      <c r="P90" s="2" t="str">
        <f t="shared" si="78"/>
        <v/>
      </c>
      <c r="Q90" s="2" t="str">
        <f t="shared" si="78"/>
        <v/>
      </c>
      <c r="R90" s="2" t="str">
        <f t="shared" si="78"/>
        <v/>
      </c>
    </row>
    <row r="91" spans="2:18" ht="17.25" x14ac:dyDescent="0.25">
      <c r="B91" s="30" t="s">
        <v>83</v>
      </c>
      <c r="C91" s="8"/>
      <c r="D91" s="8"/>
      <c r="E91" s="8"/>
      <c r="F91" s="8"/>
      <c r="G91" s="8"/>
      <c r="H91" s="8"/>
      <c r="I91" s="8"/>
      <c r="J91" s="12"/>
      <c r="K91" s="17">
        <v>0.4</v>
      </c>
      <c r="L91" s="2" t="str">
        <f t="shared" ref="L91:R91" si="79">IF(ISNUMBER(C91),+$K$91*C91,"")</f>
        <v/>
      </c>
      <c r="M91" s="2" t="str">
        <f t="shared" si="79"/>
        <v/>
      </c>
      <c r="N91" s="2" t="str">
        <f t="shared" si="79"/>
        <v/>
      </c>
      <c r="O91" s="2" t="str">
        <f t="shared" si="79"/>
        <v/>
      </c>
      <c r="P91" s="2" t="str">
        <f t="shared" si="79"/>
        <v/>
      </c>
      <c r="Q91" s="2" t="str">
        <f t="shared" si="79"/>
        <v/>
      </c>
      <c r="R91" s="2" t="str">
        <f t="shared" si="79"/>
        <v/>
      </c>
    </row>
    <row r="92" spans="2:18" ht="17.25" x14ac:dyDescent="0.25">
      <c r="B92" s="30" t="s">
        <v>81</v>
      </c>
      <c r="C92" s="8"/>
      <c r="D92" s="8"/>
      <c r="E92" s="8"/>
      <c r="F92" s="8"/>
      <c r="G92" s="8"/>
      <c r="H92" s="8"/>
      <c r="I92" s="8"/>
      <c r="J92" s="12"/>
      <c r="K92" s="17">
        <v>1</v>
      </c>
      <c r="L92" s="2" t="str">
        <f t="shared" ref="L92:R92" si="80">IF(ISNUMBER(C92),+$K$92*C92,"")</f>
        <v/>
      </c>
      <c r="M92" s="2" t="str">
        <f t="shared" si="80"/>
        <v/>
      </c>
      <c r="N92" s="2" t="str">
        <f t="shared" si="80"/>
        <v/>
      </c>
      <c r="O92" s="2" t="str">
        <f t="shared" si="80"/>
        <v/>
      </c>
      <c r="P92" s="2" t="str">
        <f t="shared" si="80"/>
        <v/>
      </c>
      <c r="Q92" s="2" t="str">
        <f t="shared" si="80"/>
        <v/>
      </c>
      <c r="R92" s="2" t="str">
        <f t="shared" si="80"/>
        <v/>
      </c>
    </row>
    <row r="93" spans="2:18" ht="17.25" x14ac:dyDescent="0.25">
      <c r="B93" s="30" t="s">
        <v>84</v>
      </c>
      <c r="C93" s="8"/>
      <c r="D93" s="8"/>
      <c r="E93" s="8"/>
      <c r="F93" s="8"/>
      <c r="G93" s="8"/>
      <c r="H93" s="8"/>
      <c r="I93" s="8"/>
      <c r="J93" s="12"/>
      <c r="K93" s="19">
        <v>1</v>
      </c>
      <c r="L93" s="2" t="str">
        <f t="shared" ref="L93:R93" si="81">IF(ISNUMBER(C93),+$K$93*C93,"")</f>
        <v/>
      </c>
      <c r="M93" s="2" t="str">
        <f t="shared" si="81"/>
        <v/>
      </c>
      <c r="N93" s="2" t="str">
        <f t="shared" si="81"/>
        <v/>
      </c>
      <c r="O93" s="2" t="str">
        <f t="shared" si="81"/>
        <v/>
      </c>
      <c r="P93" s="2" t="str">
        <f t="shared" si="81"/>
        <v/>
      </c>
      <c r="Q93" s="2" t="str">
        <f t="shared" si="81"/>
        <v/>
      </c>
      <c r="R93" s="2" t="str">
        <f t="shared" si="81"/>
        <v/>
      </c>
    </row>
    <row r="94" spans="2:18" ht="17.25" x14ac:dyDescent="0.25">
      <c r="B94" s="12"/>
      <c r="C94" s="12"/>
      <c r="D94" s="12"/>
      <c r="E94" s="12"/>
      <c r="F94" s="12"/>
      <c r="G94" s="12"/>
      <c r="H94" s="12"/>
      <c r="I94" s="12"/>
      <c r="J94" s="12"/>
      <c r="K94" s="12"/>
      <c r="L94" s="12"/>
      <c r="M94" s="12"/>
      <c r="N94" s="12"/>
      <c r="O94" s="12"/>
      <c r="P94" s="12"/>
      <c r="Q94" s="12"/>
      <c r="R94" s="12"/>
    </row>
    <row r="95" spans="2:18" ht="51.75" x14ac:dyDescent="0.25">
      <c r="B95" s="56" t="s">
        <v>85</v>
      </c>
      <c r="C95" s="12"/>
      <c r="D95" s="12"/>
      <c r="E95" s="12"/>
      <c r="F95" s="12"/>
      <c r="G95" s="12"/>
      <c r="H95" s="12"/>
      <c r="I95" s="12"/>
      <c r="J95" s="12"/>
      <c r="K95" s="12"/>
      <c r="L95" s="12"/>
      <c r="M95" s="12"/>
      <c r="N95" s="12"/>
      <c r="O95" s="12"/>
      <c r="P95" s="12"/>
      <c r="Q95" s="12"/>
      <c r="R95" s="12"/>
    </row>
    <row r="96" spans="2:18" ht="17.25" x14ac:dyDescent="0.25">
      <c r="B96" s="57" t="s">
        <v>32</v>
      </c>
      <c r="C96" s="8"/>
      <c r="D96" s="8"/>
      <c r="E96" s="8"/>
      <c r="F96" s="8"/>
      <c r="G96" s="8"/>
      <c r="H96" s="8"/>
      <c r="I96" s="8"/>
      <c r="J96" s="12"/>
      <c r="K96" s="20">
        <v>0.05</v>
      </c>
      <c r="L96" s="2" t="str">
        <f t="shared" ref="L96:R96" si="82">IF(ISNUMBER(C96),+$K$96*C96,"")</f>
        <v/>
      </c>
      <c r="M96" s="2" t="str">
        <f t="shared" si="82"/>
        <v/>
      </c>
      <c r="N96" s="2" t="str">
        <f t="shared" si="82"/>
        <v/>
      </c>
      <c r="O96" s="2" t="str">
        <f t="shared" si="82"/>
        <v/>
      </c>
      <c r="P96" s="2" t="str">
        <f t="shared" si="82"/>
        <v/>
      </c>
      <c r="Q96" s="2" t="str">
        <f t="shared" si="82"/>
        <v/>
      </c>
      <c r="R96" s="2" t="str">
        <f t="shared" si="82"/>
        <v/>
      </c>
    </row>
    <row r="97" spans="1:18" ht="34.5" x14ac:dyDescent="0.25">
      <c r="B97" s="57" t="s">
        <v>33</v>
      </c>
      <c r="C97" s="8"/>
      <c r="D97" s="8"/>
      <c r="E97" s="8"/>
      <c r="F97" s="8"/>
      <c r="G97" s="8"/>
      <c r="H97" s="8"/>
      <c r="I97" s="8"/>
      <c r="J97" s="12"/>
      <c r="K97" s="20">
        <v>0.5</v>
      </c>
      <c r="L97" s="2" t="str">
        <f t="shared" ref="L97:R97" si="83">IF(ISNUMBER(C97),+$K$97*C97,"")</f>
        <v/>
      </c>
      <c r="M97" s="2" t="str">
        <f t="shared" si="83"/>
        <v/>
      </c>
      <c r="N97" s="2" t="str">
        <f t="shared" si="83"/>
        <v/>
      </c>
      <c r="O97" s="2" t="str">
        <f t="shared" si="83"/>
        <v/>
      </c>
      <c r="P97" s="2" t="str">
        <f t="shared" si="83"/>
        <v/>
      </c>
      <c r="Q97" s="2" t="str">
        <f t="shared" si="83"/>
        <v/>
      </c>
      <c r="R97" s="2" t="str">
        <f t="shared" si="83"/>
        <v/>
      </c>
    </row>
    <row r="98" spans="1:18" ht="17.25" x14ac:dyDescent="0.25">
      <c r="B98" s="12"/>
      <c r="C98" s="12"/>
      <c r="D98" s="12"/>
      <c r="E98" s="12"/>
      <c r="F98" s="12"/>
      <c r="G98" s="12"/>
      <c r="H98" s="12"/>
      <c r="I98" s="12"/>
      <c r="J98" s="12"/>
      <c r="K98" s="12"/>
      <c r="L98" s="12"/>
      <c r="M98" s="12"/>
      <c r="N98" s="12"/>
      <c r="O98" s="12"/>
      <c r="P98" s="12"/>
      <c r="Q98" s="12"/>
      <c r="R98" s="12"/>
    </row>
    <row r="99" spans="1:18" ht="17.25" x14ac:dyDescent="0.25">
      <c r="B99" s="57" t="s">
        <v>34</v>
      </c>
      <c r="C99" s="8"/>
      <c r="D99" s="8"/>
      <c r="E99" s="8"/>
      <c r="F99" s="8"/>
      <c r="G99" s="8"/>
      <c r="H99" s="8"/>
      <c r="I99" s="8"/>
      <c r="J99" s="12"/>
      <c r="K99" s="20">
        <v>1</v>
      </c>
      <c r="L99" s="2" t="str">
        <f t="shared" ref="L99:R99" si="84">IF(ISNUMBER(C99),+$K$99*C99,"")</f>
        <v/>
      </c>
      <c r="M99" s="2" t="str">
        <f t="shared" si="84"/>
        <v/>
      </c>
      <c r="N99" s="2" t="str">
        <f t="shared" si="84"/>
        <v/>
      </c>
      <c r="O99" s="2" t="str">
        <f t="shared" si="84"/>
        <v/>
      </c>
      <c r="P99" s="2" t="str">
        <f t="shared" si="84"/>
        <v/>
      </c>
      <c r="Q99" s="2" t="str">
        <f t="shared" si="84"/>
        <v/>
      </c>
      <c r="R99" s="2" t="str">
        <f t="shared" si="84"/>
        <v/>
      </c>
    </row>
    <row r="100" spans="1:18" ht="17.25" x14ac:dyDescent="0.25">
      <c r="B100" s="57" t="s">
        <v>35</v>
      </c>
      <c r="C100" s="8"/>
      <c r="D100" s="8"/>
      <c r="E100" s="8"/>
      <c r="F100" s="8"/>
      <c r="G100" s="8"/>
      <c r="H100" s="8"/>
      <c r="I100" s="8"/>
      <c r="J100" s="12"/>
      <c r="K100" s="20">
        <v>1</v>
      </c>
      <c r="L100" s="2" t="str">
        <f t="shared" ref="L100:R100" si="85">IF(ISNUMBER(C100),+$K$100*C100,"")</f>
        <v/>
      </c>
      <c r="M100" s="2" t="str">
        <f t="shared" si="85"/>
        <v/>
      </c>
      <c r="N100" s="2" t="str">
        <f t="shared" si="85"/>
        <v/>
      </c>
      <c r="O100" s="2" t="str">
        <f t="shared" si="85"/>
        <v/>
      </c>
      <c r="P100" s="2" t="str">
        <f t="shared" si="85"/>
        <v/>
      </c>
      <c r="Q100" s="2" t="str">
        <f t="shared" si="85"/>
        <v/>
      </c>
      <c r="R100" s="2" t="str">
        <f t="shared" si="85"/>
        <v/>
      </c>
    </row>
    <row r="101" spans="1:18" ht="18" thickBot="1" x14ac:dyDescent="0.3">
      <c r="B101" s="58" t="s">
        <v>36</v>
      </c>
      <c r="C101" s="8"/>
      <c r="D101" s="8"/>
      <c r="E101" s="8"/>
      <c r="F101" s="8"/>
      <c r="G101" s="8"/>
      <c r="H101" s="8"/>
      <c r="I101" s="8"/>
      <c r="J101" s="26"/>
      <c r="K101" s="21">
        <v>1</v>
      </c>
      <c r="L101" s="2" t="str">
        <f t="shared" ref="L101:R101" si="86">IF(ISNUMBER(C101),+$K$101*C101,"")</f>
        <v/>
      </c>
      <c r="M101" s="2" t="str">
        <f t="shared" si="86"/>
        <v/>
      </c>
      <c r="N101" s="2" t="str">
        <f t="shared" si="86"/>
        <v/>
      </c>
      <c r="O101" s="2" t="str">
        <f t="shared" si="86"/>
        <v/>
      </c>
      <c r="P101" s="2" t="str">
        <f t="shared" si="86"/>
        <v/>
      </c>
      <c r="Q101" s="2" t="str">
        <f t="shared" si="86"/>
        <v/>
      </c>
      <c r="R101" s="2" t="str">
        <f t="shared" si="86"/>
        <v/>
      </c>
    </row>
    <row r="102" spans="1:18" ht="18" thickBot="1" x14ac:dyDescent="0.35">
      <c r="B102" s="53" t="s">
        <v>92</v>
      </c>
      <c r="C102" s="74">
        <f>+SUM(C81:C86)+SUM(C88:C93)+SUM(C96:C97)+SUM(C99:C101)</f>
        <v>0</v>
      </c>
      <c r="D102" s="74">
        <f t="shared" ref="D102:I102" si="87">+SUM(D81:D86)+SUM(D88:D93)+SUM(D96:D97)+SUM(D99:D101)</f>
        <v>0</v>
      </c>
      <c r="E102" s="74">
        <f t="shared" si="87"/>
        <v>0</v>
      </c>
      <c r="F102" s="74">
        <f t="shared" si="87"/>
        <v>0</v>
      </c>
      <c r="G102" s="74">
        <f t="shared" si="87"/>
        <v>0</v>
      </c>
      <c r="H102" s="74">
        <f t="shared" ref="H102" si="88">+SUM(H81:H86)+SUM(H88:H93)+SUM(H96:H97)+SUM(H99:H101)</f>
        <v>0</v>
      </c>
      <c r="I102" s="74">
        <f t="shared" si="87"/>
        <v>0</v>
      </c>
      <c r="J102" s="12"/>
      <c r="K102" s="14"/>
      <c r="L102" s="75">
        <f t="shared" ref="L102:R102" si="89">+SUM(L81:L86,L88:L93,L96:L97,L99:L101)</f>
        <v>0</v>
      </c>
      <c r="M102" s="75">
        <f t="shared" si="89"/>
        <v>0</v>
      </c>
      <c r="N102" s="75">
        <f t="shared" si="89"/>
        <v>0</v>
      </c>
      <c r="O102" s="75">
        <f t="shared" si="89"/>
        <v>0</v>
      </c>
      <c r="P102" s="75">
        <f t="shared" si="89"/>
        <v>0</v>
      </c>
      <c r="Q102" s="75">
        <f t="shared" ref="Q102" si="90">+SUM(Q81:Q86,Q88:Q93,Q96:Q97,Q99:Q101)</f>
        <v>0</v>
      </c>
      <c r="R102" s="75">
        <f t="shared" si="89"/>
        <v>0</v>
      </c>
    </row>
    <row r="103" spans="1:18" ht="15.75" thickBot="1" x14ac:dyDescent="0.3">
      <c r="B103" s="22"/>
      <c r="C103" s="22"/>
      <c r="D103" s="22"/>
      <c r="E103" s="22"/>
      <c r="F103" s="22"/>
      <c r="G103" s="22"/>
      <c r="H103" s="22"/>
      <c r="I103" s="22"/>
      <c r="J103" s="22"/>
      <c r="K103" s="22"/>
      <c r="L103" s="22"/>
      <c r="M103" s="22"/>
      <c r="N103" s="22"/>
      <c r="O103" s="22"/>
      <c r="P103" s="22"/>
      <c r="Q103" s="22"/>
      <c r="R103" s="22"/>
    </row>
    <row r="104" spans="1:18" ht="18" thickBot="1" x14ac:dyDescent="0.35">
      <c r="B104" s="59" t="s">
        <v>50</v>
      </c>
      <c r="C104" s="76">
        <f>+C54+C68+C77+C102</f>
        <v>0</v>
      </c>
      <c r="D104" s="74">
        <f t="shared" ref="D104:I104" si="91">+D54+D68+D77+D102</f>
        <v>0</v>
      </c>
      <c r="E104" s="77">
        <f t="shared" si="91"/>
        <v>0</v>
      </c>
      <c r="F104" s="77">
        <f t="shared" si="91"/>
        <v>0</v>
      </c>
      <c r="G104" s="77">
        <f t="shared" ref="G104:H104" si="92">+G54+G68+G77+G102</f>
        <v>0</v>
      </c>
      <c r="H104" s="77">
        <f t="shared" si="92"/>
        <v>0</v>
      </c>
      <c r="I104" s="77">
        <f t="shared" si="91"/>
        <v>0</v>
      </c>
      <c r="J104" s="12"/>
      <c r="K104" s="14"/>
      <c r="L104" s="75">
        <f t="shared" ref="L104:R104" si="93">+L54+L68+L77+L102</f>
        <v>0</v>
      </c>
      <c r="M104" s="75">
        <f t="shared" si="93"/>
        <v>0</v>
      </c>
      <c r="N104" s="75">
        <f t="shared" si="93"/>
        <v>0</v>
      </c>
      <c r="O104" s="75">
        <f t="shared" si="93"/>
        <v>0</v>
      </c>
      <c r="P104" s="75">
        <f t="shared" si="93"/>
        <v>0</v>
      </c>
      <c r="Q104" s="75">
        <f t="shared" ref="Q104" si="94">+Q54+Q68+Q77+Q102</f>
        <v>0</v>
      </c>
      <c r="R104" s="75">
        <f t="shared" si="93"/>
        <v>0</v>
      </c>
    </row>
    <row r="105" spans="1:18" x14ac:dyDescent="0.25">
      <c r="C105" s="22"/>
      <c r="D105" s="60"/>
      <c r="E105" s="60"/>
      <c r="F105" s="60"/>
      <c r="G105" s="60"/>
      <c r="H105" s="60"/>
      <c r="I105" s="60"/>
    </row>
    <row r="106" spans="1:18" ht="17.25" x14ac:dyDescent="0.3">
      <c r="A106" s="44"/>
      <c r="B106" s="89" t="s">
        <v>51</v>
      </c>
      <c r="C106" s="90"/>
      <c r="D106" s="90"/>
      <c r="E106" s="90"/>
      <c r="F106" s="90"/>
      <c r="G106" s="90"/>
      <c r="H106" s="90"/>
      <c r="I106" s="90"/>
      <c r="J106" s="91"/>
      <c r="K106" s="91"/>
      <c r="L106" s="91"/>
      <c r="M106" s="91"/>
      <c r="N106" s="91"/>
      <c r="O106" s="91"/>
      <c r="P106" s="91"/>
      <c r="Q106" s="91"/>
      <c r="R106" s="91"/>
    </row>
    <row r="107" spans="1:18" ht="17.25" customHeight="1" x14ac:dyDescent="0.3">
      <c r="A107" s="87"/>
      <c r="B107" s="92"/>
      <c r="C107" s="92"/>
      <c r="D107" s="92"/>
      <c r="E107" s="92"/>
      <c r="F107" s="92"/>
      <c r="G107" s="92"/>
      <c r="H107" s="92"/>
      <c r="I107" s="92"/>
      <c r="J107" s="92"/>
      <c r="K107" s="92"/>
      <c r="L107" s="92"/>
      <c r="M107" s="93"/>
      <c r="N107" s="93"/>
      <c r="O107" s="93"/>
      <c r="P107" s="93"/>
      <c r="Q107" s="93"/>
      <c r="R107" s="93"/>
    </row>
    <row r="108" spans="1:18" ht="71.25" customHeight="1" x14ac:dyDescent="0.3">
      <c r="A108" s="49"/>
      <c r="B108" s="54"/>
      <c r="C108" s="28" t="s">
        <v>115</v>
      </c>
      <c r="D108" s="28" t="s">
        <v>116</v>
      </c>
      <c r="E108" s="28" t="s">
        <v>117</v>
      </c>
      <c r="F108" s="28" t="s">
        <v>118</v>
      </c>
      <c r="G108" s="28" t="s">
        <v>123</v>
      </c>
      <c r="H108" s="99" t="s">
        <v>126</v>
      </c>
      <c r="I108" s="28" t="s">
        <v>119</v>
      </c>
      <c r="J108" s="97"/>
      <c r="K108" s="98" t="s">
        <v>18</v>
      </c>
      <c r="L108" s="99" t="s">
        <v>99</v>
      </c>
      <c r="M108" s="99" t="s">
        <v>100</v>
      </c>
      <c r="N108" s="99" t="s">
        <v>101</v>
      </c>
      <c r="O108" s="99" t="s">
        <v>102</v>
      </c>
      <c r="P108" s="99" t="s">
        <v>124</v>
      </c>
      <c r="Q108" s="99" t="s">
        <v>126</v>
      </c>
      <c r="R108" s="99" t="s">
        <v>103</v>
      </c>
    </row>
    <row r="109" spans="1:18" ht="34.5" x14ac:dyDescent="0.3">
      <c r="A109" s="49"/>
      <c r="B109" s="30" t="s">
        <v>37</v>
      </c>
      <c r="C109" s="12"/>
      <c r="D109" s="12"/>
      <c r="E109" s="12"/>
      <c r="F109" s="12"/>
      <c r="G109" s="12"/>
      <c r="H109" s="12"/>
      <c r="I109" s="12"/>
      <c r="J109" s="12"/>
      <c r="K109" s="12"/>
      <c r="L109" s="12"/>
      <c r="M109" s="12"/>
      <c r="N109" s="12"/>
      <c r="O109" s="12"/>
      <c r="P109" s="12"/>
      <c r="Q109" s="12"/>
      <c r="R109" s="12"/>
    </row>
    <row r="110" spans="1:18" ht="17.25" x14ac:dyDescent="0.3">
      <c r="A110" s="49"/>
      <c r="B110" s="30" t="s">
        <v>38</v>
      </c>
      <c r="C110" s="8"/>
      <c r="D110" s="8"/>
      <c r="E110" s="8"/>
      <c r="F110" s="8"/>
      <c r="G110" s="8"/>
      <c r="H110" s="8"/>
      <c r="I110" s="8"/>
      <c r="J110" s="12"/>
      <c r="K110" s="20">
        <v>0</v>
      </c>
      <c r="L110" s="9" t="str">
        <f t="shared" ref="L110:R110" si="95">IF(ISNUMBER(C110),+$K$110*C110,"")</f>
        <v/>
      </c>
      <c r="M110" s="9" t="str">
        <f t="shared" si="95"/>
        <v/>
      </c>
      <c r="N110" s="9" t="str">
        <f t="shared" si="95"/>
        <v/>
      </c>
      <c r="O110" s="9" t="str">
        <f t="shared" si="95"/>
        <v/>
      </c>
      <c r="P110" s="9" t="str">
        <f t="shared" si="95"/>
        <v/>
      </c>
      <c r="Q110" s="9" t="str">
        <f t="shared" si="95"/>
        <v/>
      </c>
      <c r="R110" s="9" t="str">
        <f t="shared" si="95"/>
        <v/>
      </c>
    </row>
    <row r="111" spans="1:18" ht="17.25" x14ac:dyDescent="0.3">
      <c r="A111" s="49"/>
      <c r="B111" s="30" t="s">
        <v>39</v>
      </c>
      <c r="C111" s="8"/>
      <c r="D111" s="8"/>
      <c r="E111" s="8"/>
      <c r="F111" s="8"/>
      <c r="G111" s="8"/>
      <c r="H111" s="8"/>
      <c r="I111" s="8"/>
      <c r="J111" s="12"/>
      <c r="K111" s="20">
        <v>0.15</v>
      </c>
      <c r="L111" s="9" t="str">
        <f t="shared" ref="L111:R111" si="96">IF(ISNUMBER(C111),+$K$111*C111,"")</f>
        <v/>
      </c>
      <c r="M111" s="9" t="str">
        <f t="shared" si="96"/>
        <v/>
      </c>
      <c r="N111" s="9" t="str">
        <f t="shared" si="96"/>
        <v/>
      </c>
      <c r="O111" s="9" t="str">
        <f t="shared" si="96"/>
        <v/>
      </c>
      <c r="P111" s="9" t="str">
        <f t="shared" si="96"/>
        <v/>
      </c>
      <c r="Q111" s="9" t="str">
        <f t="shared" si="96"/>
        <v/>
      </c>
      <c r="R111" s="9" t="str">
        <f t="shared" si="96"/>
        <v/>
      </c>
    </row>
    <row r="112" spans="1:18" ht="34.5" x14ac:dyDescent="0.3">
      <c r="A112" s="49"/>
      <c r="B112" s="30" t="s">
        <v>86</v>
      </c>
      <c r="C112" s="8"/>
      <c r="D112" s="8"/>
      <c r="E112" s="8"/>
      <c r="F112" s="8"/>
      <c r="G112" s="8"/>
      <c r="H112" s="8"/>
      <c r="I112" s="8"/>
      <c r="J112" s="12"/>
      <c r="K112" s="20">
        <v>0.25</v>
      </c>
      <c r="L112" s="9" t="str">
        <f t="shared" ref="L112:R112" si="97">IF(ISNUMBER(C112),+$K$112*C112,"")</f>
        <v/>
      </c>
      <c r="M112" s="9" t="str">
        <f t="shared" si="97"/>
        <v/>
      </c>
      <c r="N112" s="9" t="str">
        <f t="shared" si="97"/>
        <v/>
      </c>
      <c r="O112" s="9" t="str">
        <f t="shared" si="97"/>
        <v/>
      </c>
      <c r="P112" s="9" t="str">
        <f t="shared" si="97"/>
        <v/>
      </c>
      <c r="Q112" s="9" t="str">
        <f t="shared" si="97"/>
        <v/>
      </c>
      <c r="R112" s="9" t="str">
        <f t="shared" si="97"/>
        <v/>
      </c>
    </row>
    <row r="113" spans="1:18" ht="34.5" x14ac:dyDescent="0.3">
      <c r="A113" s="49"/>
      <c r="B113" s="30" t="s">
        <v>87</v>
      </c>
      <c r="C113" s="8"/>
      <c r="D113" s="8"/>
      <c r="E113" s="8"/>
      <c r="F113" s="8"/>
      <c r="G113" s="8"/>
      <c r="H113" s="8"/>
      <c r="I113" s="8"/>
      <c r="J113" s="12"/>
      <c r="K113" s="20">
        <v>0.5</v>
      </c>
      <c r="L113" s="9" t="str">
        <f>IF(ISNUMBER(C113),+$K$113*C113,"")</f>
        <v/>
      </c>
      <c r="M113" s="9" t="str">
        <f t="shared" ref="M113:R113" si="98">IF(ISNUMBER(D113),+$K$113*D113,"")</f>
        <v/>
      </c>
      <c r="N113" s="9" t="str">
        <f t="shared" si="98"/>
        <v/>
      </c>
      <c r="O113" s="9" t="str">
        <f t="shared" si="98"/>
        <v/>
      </c>
      <c r="P113" s="9" t="str">
        <f t="shared" si="98"/>
        <v/>
      </c>
      <c r="Q113" s="9" t="str">
        <f t="shared" si="98"/>
        <v/>
      </c>
      <c r="R113" s="9" t="str">
        <f t="shared" si="98"/>
        <v/>
      </c>
    </row>
    <row r="114" spans="1:18" ht="17.25" x14ac:dyDescent="0.3">
      <c r="A114" s="49"/>
      <c r="B114" s="30" t="s">
        <v>40</v>
      </c>
      <c r="C114" s="8"/>
      <c r="D114" s="8"/>
      <c r="E114" s="8"/>
      <c r="F114" s="8"/>
      <c r="G114" s="8"/>
      <c r="H114" s="8"/>
      <c r="I114" s="8"/>
      <c r="J114" s="12"/>
      <c r="K114" s="23">
        <v>0.5</v>
      </c>
      <c r="L114" s="9" t="str">
        <f t="shared" ref="L114:R114" si="99">IF(ISNUMBER(C114),+$K$114*C114,"")</f>
        <v/>
      </c>
      <c r="M114" s="9" t="str">
        <f t="shared" si="99"/>
        <v/>
      </c>
      <c r="N114" s="9" t="str">
        <f t="shared" si="99"/>
        <v/>
      </c>
      <c r="O114" s="9" t="str">
        <f t="shared" si="99"/>
        <v/>
      </c>
      <c r="P114" s="9" t="str">
        <f t="shared" si="99"/>
        <v/>
      </c>
      <c r="Q114" s="9" t="str">
        <f t="shared" si="99"/>
        <v/>
      </c>
      <c r="R114" s="9" t="str">
        <f t="shared" si="99"/>
        <v/>
      </c>
    </row>
    <row r="115" spans="1:18" ht="17.25" x14ac:dyDescent="0.3">
      <c r="A115" s="49"/>
      <c r="B115" s="30" t="s">
        <v>41</v>
      </c>
      <c r="C115" s="8"/>
      <c r="D115" s="8"/>
      <c r="E115" s="8"/>
      <c r="F115" s="8"/>
      <c r="G115" s="8"/>
      <c r="H115" s="8"/>
      <c r="I115" s="8"/>
      <c r="J115" s="12"/>
      <c r="K115" s="23">
        <v>1</v>
      </c>
      <c r="L115" s="9" t="str">
        <f t="shared" ref="L115:R115" si="100">IF(ISNUMBER(C115),+$K$115*C115,"")</f>
        <v/>
      </c>
      <c r="M115" s="9" t="str">
        <f t="shared" si="100"/>
        <v/>
      </c>
      <c r="N115" s="9" t="str">
        <f t="shared" si="100"/>
        <v/>
      </c>
      <c r="O115" s="9" t="str">
        <f t="shared" si="100"/>
        <v/>
      </c>
      <c r="P115" s="9" t="str">
        <f t="shared" si="100"/>
        <v/>
      </c>
      <c r="Q115" s="9" t="str">
        <f t="shared" si="100"/>
        <v/>
      </c>
      <c r="R115" s="9" t="str">
        <f t="shared" si="100"/>
        <v/>
      </c>
    </row>
    <row r="116" spans="1:18" ht="17.25" x14ac:dyDescent="0.3">
      <c r="A116" s="49"/>
      <c r="B116" s="12"/>
      <c r="C116" s="12"/>
      <c r="D116" s="12"/>
      <c r="E116" s="12"/>
      <c r="F116" s="12"/>
      <c r="G116" s="12"/>
      <c r="H116" s="12"/>
      <c r="I116" s="12"/>
      <c r="J116" s="12"/>
      <c r="K116" s="12"/>
      <c r="L116" s="12"/>
      <c r="M116" s="12"/>
      <c r="N116" s="12"/>
      <c r="O116" s="12"/>
      <c r="P116" s="12"/>
      <c r="Q116" s="12"/>
      <c r="R116" s="12"/>
    </row>
    <row r="117" spans="1:18" ht="34.5" x14ac:dyDescent="0.3">
      <c r="A117" s="49"/>
      <c r="B117" s="30" t="s">
        <v>88</v>
      </c>
      <c r="C117" s="12"/>
      <c r="D117" s="12"/>
      <c r="E117" s="12"/>
      <c r="F117" s="12"/>
      <c r="G117" s="12"/>
      <c r="H117" s="12"/>
      <c r="I117" s="12"/>
      <c r="J117" s="12"/>
      <c r="K117" s="12"/>
      <c r="L117" s="12"/>
      <c r="M117" s="12"/>
      <c r="N117" s="12"/>
      <c r="O117" s="12"/>
      <c r="P117" s="12"/>
      <c r="Q117" s="12"/>
      <c r="R117" s="12"/>
    </row>
    <row r="118" spans="1:18" ht="34.5" x14ac:dyDescent="0.3">
      <c r="A118" s="49"/>
      <c r="B118" s="30" t="s">
        <v>89</v>
      </c>
      <c r="C118" s="8"/>
      <c r="D118" s="8"/>
      <c r="E118" s="8"/>
      <c r="F118" s="8"/>
      <c r="G118" s="8"/>
      <c r="H118" s="8"/>
      <c r="I118" s="8"/>
      <c r="J118" s="12"/>
      <c r="K118" s="23">
        <v>0.4</v>
      </c>
      <c r="L118" s="2" t="str">
        <f t="shared" ref="L118:R118" si="101">IF(ISNUMBER(C118),+$K$118*C118,"")</f>
        <v/>
      </c>
      <c r="M118" s="2" t="str">
        <f t="shared" si="101"/>
        <v/>
      </c>
      <c r="N118" s="2" t="str">
        <f t="shared" si="101"/>
        <v/>
      </c>
      <c r="O118" s="2" t="str">
        <f t="shared" si="101"/>
        <v/>
      </c>
      <c r="P118" s="2" t="str">
        <f t="shared" si="101"/>
        <v/>
      </c>
      <c r="Q118" s="2" t="str">
        <f t="shared" si="101"/>
        <v/>
      </c>
      <c r="R118" s="2" t="str">
        <f t="shared" si="101"/>
        <v/>
      </c>
    </row>
    <row r="119" spans="1:18" ht="17.25" x14ac:dyDescent="0.3">
      <c r="A119" s="49"/>
      <c r="B119" s="30" t="s">
        <v>130</v>
      </c>
      <c r="C119" s="8"/>
      <c r="D119" s="8"/>
      <c r="E119" s="8"/>
      <c r="F119" s="8"/>
      <c r="G119" s="8"/>
      <c r="H119" s="8"/>
      <c r="I119" s="8"/>
      <c r="J119" s="12"/>
      <c r="K119" s="23">
        <v>1</v>
      </c>
      <c r="L119" s="2"/>
      <c r="M119" s="2"/>
      <c r="N119" s="2"/>
      <c r="O119" s="2"/>
      <c r="P119" s="2"/>
      <c r="Q119" s="2"/>
      <c r="R119" s="2"/>
    </row>
    <row r="120" spans="1:18" ht="17.25" x14ac:dyDescent="0.3">
      <c r="A120" s="49"/>
      <c r="B120" s="30" t="s">
        <v>90</v>
      </c>
      <c r="C120" s="8"/>
      <c r="D120" s="8"/>
      <c r="E120" s="8"/>
      <c r="F120" s="8"/>
      <c r="G120" s="8"/>
      <c r="H120" s="8"/>
      <c r="I120" s="8"/>
      <c r="J120" s="12"/>
      <c r="K120" s="23">
        <v>0</v>
      </c>
      <c r="L120" s="2" t="str">
        <f t="shared" ref="L120:R120" si="102">IF(ISNUMBER(C120),+$K$120*C120,"")</f>
        <v/>
      </c>
      <c r="M120" s="2" t="str">
        <f t="shared" si="102"/>
        <v/>
      </c>
      <c r="N120" s="2" t="str">
        <f t="shared" si="102"/>
        <v/>
      </c>
      <c r="O120" s="2" t="str">
        <f t="shared" si="102"/>
        <v/>
      </c>
      <c r="P120" s="2" t="str">
        <f t="shared" si="102"/>
        <v/>
      </c>
      <c r="Q120" s="2" t="str">
        <f t="shared" si="102"/>
        <v/>
      </c>
      <c r="R120" s="2" t="str">
        <f t="shared" si="102"/>
        <v/>
      </c>
    </row>
    <row r="121" spans="1:18" ht="17.25" x14ac:dyDescent="0.3">
      <c r="A121" s="49"/>
      <c r="B121" s="12"/>
      <c r="C121" s="12"/>
      <c r="D121" s="12"/>
      <c r="E121" s="12"/>
      <c r="F121" s="12"/>
      <c r="G121" s="12"/>
      <c r="H121" s="12"/>
      <c r="I121" s="12"/>
      <c r="J121" s="12"/>
      <c r="K121" s="12"/>
      <c r="L121" s="12"/>
      <c r="M121" s="12"/>
      <c r="N121" s="12"/>
      <c r="O121" s="12"/>
      <c r="P121" s="12"/>
      <c r="Q121" s="12"/>
      <c r="R121" s="12"/>
    </row>
    <row r="122" spans="1:18" ht="34.5" x14ac:dyDescent="0.3">
      <c r="A122" s="49"/>
      <c r="B122" s="30" t="s">
        <v>42</v>
      </c>
      <c r="C122" s="8"/>
      <c r="D122" s="8"/>
      <c r="E122" s="8"/>
      <c r="F122" s="8"/>
      <c r="G122" s="8"/>
      <c r="H122" s="8"/>
      <c r="I122" s="8"/>
      <c r="J122" s="12"/>
      <c r="K122" s="23">
        <v>0</v>
      </c>
      <c r="L122" s="2" t="str">
        <f t="shared" ref="L122:R122" si="103">IF(ISNUMBER(C122),+$K$122*C122,"")</f>
        <v/>
      </c>
      <c r="M122" s="2" t="str">
        <f t="shared" si="103"/>
        <v/>
      </c>
      <c r="N122" s="2" t="str">
        <f t="shared" si="103"/>
        <v/>
      </c>
      <c r="O122" s="2" t="str">
        <f t="shared" si="103"/>
        <v/>
      </c>
      <c r="P122" s="2" t="str">
        <f t="shared" si="103"/>
        <v/>
      </c>
      <c r="Q122" s="2" t="str">
        <f t="shared" si="103"/>
        <v/>
      </c>
      <c r="R122" s="2" t="str">
        <f t="shared" si="103"/>
        <v/>
      </c>
    </row>
    <row r="123" spans="1:18" ht="34.5" x14ac:dyDescent="0.3">
      <c r="A123" s="49"/>
      <c r="B123" s="30" t="s">
        <v>43</v>
      </c>
      <c r="C123" s="8"/>
      <c r="D123" s="8"/>
      <c r="E123" s="8"/>
      <c r="F123" s="8"/>
      <c r="G123" s="8"/>
      <c r="H123" s="8"/>
      <c r="I123" s="8"/>
      <c r="J123" s="12"/>
      <c r="K123" s="23">
        <v>0.5</v>
      </c>
      <c r="L123" s="2" t="str">
        <f t="shared" ref="L123:R123" si="104">IF(ISNUMBER(C123),+$K$123*C123,"")</f>
        <v/>
      </c>
      <c r="M123" s="2" t="str">
        <f t="shared" si="104"/>
        <v/>
      </c>
      <c r="N123" s="2" t="str">
        <f t="shared" si="104"/>
        <v/>
      </c>
      <c r="O123" s="2" t="str">
        <f t="shared" si="104"/>
        <v/>
      </c>
      <c r="P123" s="2" t="str">
        <f t="shared" si="104"/>
        <v/>
      </c>
      <c r="Q123" s="2" t="str">
        <f t="shared" si="104"/>
        <v/>
      </c>
      <c r="R123" s="2" t="str">
        <f t="shared" si="104"/>
        <v/>
      </c>
    </row>
    <row r="124" spans="1:18" ht="69" x14ac:dyDescent="0.3">
      <c r="A124" s="49"/>
      <c r="B124" s="30" t="s">
        <v>44</v>
      </c>
      <c r="C124" s="8"/>
      <c r="D124" s="8"/>
      <c r="E124" s="8"/>
      <c r="F124" s="8"/>
      <c r="G124" s="8"/>
      <c r="H124" s="8"/>
      <c r="I124" s="8"/>
      <c r="J124" s="12"/>
      <c r="K124" s="23">
        <v>0.5</v>
      </c>
      <c r="L124" s="2" t="str">
        <f t="shared" ref="L124:R124" si="105">IF(ISNUMBER(C124),+$K$124*C124,"")</f>
        <v/>
      </c>
      <c r="M124" s="2" t="str">
        <f t="shared" si="105"/>
        <v/>
      </c>
      <c r="N124" s="2" t="str">
        <f t="shared" si="105"/>
        <v/>
      </c>
      <c r="O124" s="2" t="str">
        <f t="shared" si="105"/>
        <v/>
      </c>
      <c r="P124" s="2" t="str">
        <f t="shared" si="105"/>
        <v/>
      </c>
      <c r="Q124" s="2" t="str">
        <f t="shared" si="105"/>
        <v/>
      </c>
      <c r="R124" s="2" t="str">
        <f t="shared" si="105"/>
        <v/>
      </c>
    </row>
    <row r="125" spans="1:18" ht="69" x14ac:dyDescent="0.3">
      <c r="A125" s="49"/>
      <c r="B125" s="30" t="s">
        <v>45</v>
      </c>
      <c r="C125" s="8"/>
      <c r="D125" s="8"/>
      <c r="E125" s="8"/>
      <c r="F125" s="8"/>
      <c r="G125" s="8"/>
      <c r="H125" s="8"/>
      <c r="I125" s="8"/>
      <c r="J125" s="12"/>
      <c r="K125" s="23">
        <v>1</v>
      </c>
      <c r="L125" s="2" t="str">
        <f t="shared" ref="L125:R125" si="106">IF(ISNUMBER(C125),+$K$125*C125,"")</f>
        <v/>
      </c>
      <c r="M125" s="2" t="str">
        <f t="shared" si="106"/>
        <v/>
      </c>
      <c r="N125" s="2" t="str">
        <f t="shared" si="106"/>
        <v/>
      </c>
      <c r="O125" s="2" t="str">
        <f t="shared" si="106"/>
        <v/>
      </c>
      <c r="P125" s="2" t="str">
        <f t="shared" si="106"/>
        <v/>
      </c>
      <c r="Q125" s="2" t="str">
        <f t="shared" si="106"/>
        <v/>
      </c>
      <c r="R125" s="2" t="str">
        <f t="shared" si="106"/>
        <v/>
      </c>
    </row>
    <row r="126" spans="1:18" ht="17.25" x14ac:dyDescent="0.3">
      <c r="A126" s="49"/>
      <c r="B126" s="30" t="s">
        <v>46</v>
      </c>
      <c r="C126" s="8"/>
      <c r="D126" s="8"/>
      <c r="E126" s="8"/>
      <c r="F126" s="8"/>
      <c r="G126" s="8"/>
      <c r="H126" s="8"/>
      <c r="I126" s="8"/>
      <c r="J126" s="12"/>
      <c r="K126" s="23">
        <v>1</v>
      </c>
      <c r="L126" s="2" t="str">
        <f t="shared" ref="L126:R126" si="107">IF(ISNUMBER(C126),+$K$126*C126,"")</f>
        <v/>
      </c>
      <c r="M126" s="2" t="str">
        <f t="shared" si="107"/>
        <v/>
      </c>
      <c r="N126" s="2" t="str">
        <f t="shared" si="107"/>
        <v/>
      </c>
      <c r="O126" s="2" t="str">
        <f t="shared" si="107"/>
        <v/>
      </c>
      <c r="P126" s="2" t="str">
        <f t="shared" si="107"/>
        <v/>
      </c>
      <c r="Q126" s="2" t="str">
        <f t="shared" si="107"/>
        <v/>
      </c>
      <c r="R126" s="2" t="str">
        <f t="shared" si="107"/>
        <v/>
      </c>
    </row>
    <row r="127" spans="1:18" ht="17.25" x14ac:dyDescent="0.3">
      <c r="A127" s="49"/>
      <c r="B127" s="33" t="s">
        <v>1</v>
      </c>
      <c r="C127" s="8"/>
      <c r="D127" s="8"/>
      <c r="E127" s="8"/>
      <c r="F127" s="8"/>
      <c r="G127" s="8"/>
      <c r="H127" s="8"/>
      <c r="I127" s="8"/>
      <c r="J127" s="26"/>
      <c r="K127" s="24">
        <v>0</v>
      </c>
      <c r="L127" s="2" t="str">
        <f t="shared" ref="L127:R127" si="108">IF(ISNUMBER(C127),+$K$127*C127,"")</f>
        <v/>
      </c>
      <c r="M127" s="2" t="str">
        <f t="shared" si="108"/>
        <v/>
      </c>
      <c r="N127" s="2" t="str">
        <f t="shared" si="108"/>
        <v/>
      </c>
      <c r="O127" s="2" t="str">
        <f t="shared" si="108"/>
        <v/>
      </c>
      <c r="P127" s="2" t="str">
        <f t="shared" si="108"/>
        <v/>
      </c>
      <c r="Q127" s="2" t="str">
        <f t="shared" si="108"/>
        <v/>
      </c>
      <c r="R127" s="2" t="str">
        <f t="shared" si="108"/>
        <v/>
      </c>
    </row>
    <row r="128" spans="1:18" ht="15.75" thickBot="1" x14ac:dyDescent="0.3">
      <c r="B128" s="25"/>
      <c r="C128" s="25"/>
      <c r="D128" s="25"/>
      <c r="E128" s="25"/>
      <c r="F128" s="25"/>
      <c r="G128" s="25"/>
      <c r="H128" s="25"/>
      <c r="I128" s="25"/>
      <c r="J128" s="25"/>
      <c r="K128" s="25"/>
      <c r="L128" s="22"/>
      <c r="M128" s="22"/>
      <c r="N128" s="22"/>
      <c r="O128" s="22"/>
      <c r="P128" s="22"/>
      <c r="Q128" s="22"/>
      <c r="R128" s="22"/>
    </row>
    <row r="129" spans="1:18" ht="18" thickBot="1" x14ac:dyDescent="0.35">
      <c r="B129" s="61" t="s">
        <v>52</v>
      </c>
      <c r="C129" s="78">
        <f>+SUM(C110:C115)+SUM(C118:C120)+SUM(C122:C127)</f>
        <v>0</v>
      </c>
      <c r="D129" s="78">
        <f t="shared" ref="D129:I129" si="109">+SUM(D110:D115)+SUM(D118:D120)+SUM(D122:D127)</f>
        <v>0</v>
      </c>
      <c r="E129" s="78">
        <f t="shared" si="109"/>
        <v>0</v>
      </c>
      <c r="F129" s="78">
        <f t="shared" si="109"/>
        <v>0</v>
      </c>
      <c r="G129" s="78">
        <f t="shared" si="109"/>
        <v>0</v>
      </c>
      <c r="H129" s="78">
        <f t="shared" si="109"/>
        <v>0</v>
      </c>
      <c r="I129" s="78">
        <f t="shared" si="109"/>
        <v>0</v>
      </c>
      <c r="J129" s="26"/>
      <c r="K129" s="26"/>
      <c r="L129" s="75">
        <f>+SUM(L110:L115,L118:L120,L122:L127)</f>
        <v>0</v>
      </c>
      <c r="M129" s="75">
        <f t="shared" ref="M129:P129" si="110">+SUM(M110:M115,M118:M120,M122:M127)</f>
        <v>0</v>
      </c>
      <c r="N129" s="75">
        <f t="shared" si="110"/>
        <v>0</v>
      </c>
      <c r="O129" s="75">
        <f t="shared" si="110"/>
        <v>0</v>
      </c>
      <c r="P129" s="75">
        <f t="shared" si="110"/>
        <v>0</v>
      </c>
      <c r="Q129" s="75">
        <f t="shared" ref="Q129" si="111">+SUM(Q110:Q115,Q118:Q120,Q122:Q127)</f>
        <v>0</v>
      </c>
      <c r="R129" s="75">
        <f>+SUM(R110:R115,R118:R120,R122:R127)</f>
        <v>0</v>
      </c>
    </row>
    <row r="130" spans="1:18" x14ac:dyDescent="0.25">
      <c r="A130" s="22"/>
      <c r="B130" s="22"/>
      <c r="C130" s="22"/>
      <c r="D130" s="22"/>
      <c r="E130" s="22"/>
      <c r="F130" s="22"/>
      <c r="G130" s="22"/>
      <c r="H130" s="22"/>
      <c r="I130" s="22"/>
      <c r="J130" s="22"/>
      <c r="K130" s="22"/>
      <c r="L130" s="60"/>
      <c r="M130" s="60"/>
      <c r="N130" s="60"/>
      <c r="O130" s="60"/>
      <c r="P130" s="60"/>
      <c r="Q130" s="60"/>
      <c r="R130" s="60"/>
    </row>
    <row r="131" spans="1:18" ht="17.25" customHeight="1" x14ac:dyDescent="0.25">
      <c r="A131" s="108" t="s">
        <v>128</v>
      </c>
      <c r="B131" s="108"/>
      <c r="C131" s="108"/>
      <c r="D131" s="108"/>
      <c r="E131" s="108"/>
      <c r="F131" s="108"/>
      <c r="G131" s="108"/>
    </row>
    <row r="133" spans="1:18" ht="17.25" x14ac:dyDescent="0.3">
      <c r="B133" s="62" t="s">
        <v>19</v>
      </c>
      <c r="C133" s="63"/>
      <c r="D133" s="63"/>
      <c r="E133" s="63"/>
      <c r="F133" s="63"/>
      <c r="G133" s="63"/>
      <c r="H133" s="63"/>
      <c r="I133" s="63"/>
      <c r="J133" s="64"/>
      <c r="K133" s="65"/>
      <c r="L133" s="1">
        <f t="shared" ref="L133:P133" si="112">+L41</f>
        <v>0</v>
      </c>
      <c r="M133" s="1">
        <f t="shared" si="112"/>
        <v>0</v>
      </c>
      <c r="N133" s="1">
        <f t="shared" si="112"/>
        <v>0</v>
      </c>
      <c r="O133" s="1">
        <f t="shared" si="112"/>
        <v>0</v>
      </c>
      <c r="P133" s="1">
        <f t="shared" si="112"/>
        <v>0</v>
      </c>
      <c r="Q133" s="1">
        <f t="shared" ref="Q133" si="113">+Q41</f>
        <v>0</v>
      </c>
      <c r="R133" s="1">
        <f>+R41</f>
        <v>0</v>
      </c>
    </row>
    <row r="134" spans="1:18" ht="52.5" thickBot="1" x14ac:dyDescent="0.35">
      <c r="B134" s="66" t="s">
        <v>93</v>
      </c>
      <c r="C134" s="67"/>
      <c r="D134" s="67"/>
      <c r="E134" s="67"/>
      <c r="F134" s="67"/>
      <c r="G134" s="67"/>
      <c r="H134" s="67"/>
      <c r="I134" s="67"/>
      <c r="J134" s="68"/>
      <c r="K134" s="69"/>
      <c r="L134" s="3">
        <f>+IF((L104-L129)&lt;(0.25*L104),0.25*L104,L104-L129)</f>
        <v>0</v>
      </c>
      <c r="M134" s="3">
        <f t="shared" ref="M134:R134" si="114">+IF((M104-M129)&lt;(0.25*M104),0.25*M104,M104-M129)</f>
        <v>0</v>
      </c>
      <c r="N134" s="3">
        <f t="shared" si="114"/>
        <v>0</v>
      </c>
      <c r="O134" s="3">
        <f t="shared" si="114"/>
        <v>0</v>
      </c>
      <c r="P134" s="3">
        <f t="shared" si="114"/>
        <v>0</v>
      </c>
      <c r="Q134" s="3">
        <f t="shared" ref="Q134" si="115">+IF((Q104-Q129)&lt;(0.25*Q104),0.25*Q104,Q104-Q129)</f>
        <v>0</v>
      </c>
      <c r="R134" s="3">
        <f t="shared" si="114"/>
        <v>0</v>
      </c>
    </row>
    <row r="135" spans="1:18" ht="35.25" thickBot="1" x14ac:dyDescent="0.3">
      <c r="B135" s="70" t="s">
        <v>47</v>
      </c>
      <c r="C135" s="71"/>
      <c r="D135" s="71"/>
      <c r="E135" s="71"/>
      <c r="F135" s="71"/>
      <c r="G135" s="71"/>
      <c r="H135" s="71"/>
      <c r="I135" s="71"/>
      <c r="J135" s="71"/>
      <c r="K135" s="72"/>
      <c r="L135" s="4" t="str">
        <f>IF(AND(ISNUMBER(L134),ISNUMBER(L133)),IF(L134&gt;0,L133/L134,""),"")</f>
        <v/>
      </c>
      <c r="M135" s="4" t="str">
        <f t="shared" ref="M135:R135" si="116">IF(AND(ISNUMBER(M134),ISNUMBER(M133)),IF(M134&gt;0,M133/M134,""),"")</f>
        <v/>
      </c>
      <c r="N135" s="4" t="str">
        <f t="shared" si="116"/>
        <v/>
      </c>
      <c r="O135" s="4" t="str">
        <f t="shared" si="116"/>
        <v/>
      </c>
      <c r="P135" s="4" t="str">
        <f t="shared" si="116"/>
        <v/>
      </c>
      <c r="Q135" s="4" t="str">
        <f t="shared" ref="Q135" si="117">IF(AND(ISNUMBER(Q134),ISNUMBER(Q133)),IF(Q134&gt;0,Q133/Q134,""),"")</f>
        <v/>
      </c>
      <c r="R135" s="4" t="str">
        <f t="shared" si="116"/>
        <v/>
      </c>
    </row>
    <row r="138" spans="1:18" ht="17.25" customHeight="1" x14ac:dyDescent="0.25">
      <c r="A138" s="108" t="s">
        <v>127</v>
      </c>
      <c r="B138" s="108"/>
      <c r="C138" s="108"/>
      <c r="D138" s="108"/>
      <c r="E138" s="108"/>
      <c r="F138" s="108"/>
      <c r="G138" s="108"/>
    </row>
    <row r="139" spans="1:18" ht="34.5" x14ac:dyDescent="0.3">
      <c r="A139" s="61"/>
      <c r="B139" s="27" t="s">
        <v>59</v>
      </c>
      <c r="C139" s="28" t="s">
        <v>95</v>
      </c>
      <c r="D139" s="28" t="s">
        <v>96</v>
      </c>
      <c r="E139" s="28" t="s">
        <v>97</v>
      </c>
      <c r="F139" s="28" t="s">
        <v>98</v>
      </c>
      <c r="G139" s="28" t="s">
        <v>120</v>
      </c>
      <c r="H139" s="99" t="s">
        <v>126</v>
      </c>
      <c r="I139" s="28" t="s">
        <v>104</v>
      </c>
      <c r="J139" s="97"/>
      <c r="K139" s="98" t="s">
        <v>18</v>
      </c>
      <c r="L139" s="99" t="s">
        <v>99</v>
      </c>
      <c r="M139" s="99" t="s">
        <v>100</v>
      </c>
      <c r="N139" s="99" t="s">
        <v>101</v>
      </c>
      <c r="O139" s="99" t="s">
        <v>102</v>
      </c>
      <c r="P139" s="99" t="s">
        <v>124</v>
      </c>
      <c r="Q139" s="99" t="s">
        <v>126</v>
      </c>
      <c r="R139" s="99" t="s">
        <v>103</v>
      </c>
    </row>
    <row r="140" spans="1:18" ht="34.5" x14ac:dyDescent="0.25">
      <c r="B140" s="33" t="s">
        <v>136</v>
      </c>
      <c r="C140" s="6"/>
      <c r="D140" s="6"/>
      <c r="E140" s="6"/>
      <c r="F140" s="6"/>
      <c r="G140" s="6"/>
      <c r="H140" s="6"/>
      <c r="I140" s="6"/>
      <c r="J140" s="12"/>
      <c r="K140" s="13">
        <v>1</v>
      </c>
      <c r="L140" s="2" t="str">
        <f t="shared" ref="L140:P140" si="118">IF(ISNUMBER(C140),+$K$140*C140,"")</f>
        <v/>
      </c>
      <c r="M140" s="2" t="str">
        <f t="shared" si="118"/>
        <v/>
      </c>
      <c r="N140" s="2" t="str">
        <f t="shared" si="118"/>
        <v/>
      </c>
      <c r="O140" s="2" t="str">
        <f t="shared" si="118"/>
        <v/>
      </c>
      <c r="P140" s="2" t="str">
        <f t="shared" si="118"/>
        <v/>
      </c>
      <c r="Q140" s="2" t="str">
        <f>IF(ISNUMBER(H140),+$K$140*H140,"")</f>
        <v/>
      </c>
      <c r="R140" s="2" t="str">
        <f>IF(ISNUMBER(I140),+$K$140*I140,"")</f>
        <v/>
      </c>
    </row>
    <row r="141" spans="1:18" x14ac:dyDescent="0.25">
      <c r="L141" s="80"/>
    </row>
    <row r="142" spans="1:18" ht="17.25" x14ac:dyDescent="0.3">
      <c r="B142" s="62" t="s">
        <v>19</v>
      </c>
      <c r="C142" s="63"/>
      <c r="D142" s="63"/>
      <c r="E142" s="63"/>
      <c r="F142" s="63"/>
      <c r="G142" s="63"/>
      <c r="H142" s="63"/>
      <c r="I142" s="63"/>
      <c r="J142" s="64"/>
      <c r="K142" s="65"/>
      <c r="L142" s="84">
        <f t="shared" ref="L142:Q142" si="119">L133+_xlfn.NUMBERVALUE(L140)</f>
        <v>0</v>
      </c>
      <c r="M142" s="79">
        <f t="shared" si="119"/>
        <v>0</v>
      </c>
      <c r="N142" s="79">
        <f t="shared" si="119"/>
        <v>0</v>
      </c>
      <c r="O142" s="79">
        <f t="shared" si="119"/>
        <v>0</v>
      </c>
      <c r="P142" s="79">
        <f t="shared" si="119"/>
        <v>0</v>
      </c>
      <c r="Q142" s="79">
        <f t="shared" si="119"/>
        <v>0</v>
      </c>
      <c r="R142" s="84">
        <f>R133+_xlfn.NUMBERVALUE(R140)</f>
        <v>0</v>
      </c>
    </row>
    <row r="143" spans="1:18" ht="52.5" thickBot="1" x14ac:dyDescent="0.35">
      <c r="B143" s="66" t="s">
        <v>93</v>
      </c>
      <c r="C143" s="67"/>
      <c r="D143" s="67"/>
      <c r="E143" s="67"/>
      <c r="F143" s="67"/>
      <c r="G143" s="67"/>
      <c r="H143" s="67"/>
      <c r="I143" s="67"/>
      <c r="J143" s="68"/>
      <c r="K143" s="69"/>
      <c r="L143" s="3">
        <f>+IF((L104-L129)&lt;(0.25*L104),0.25*L104,L104-L129)</f>
        <v>0</v>
      </c>
      <c r="M143" s="3">
        <f t="shared" ref="M143:R143" si="120">+IF((M104-M129)&lt;(0.25*M104),0.25*M104,M104-M129)</f>
        <v>0</v>
      </c>
      <c r="N143" s="3">
        <f t="shared" si="120"/>
        <v>0</v>
      </c>
      <c r="O143" s="3">
        <f t="shared" si="120"/>
        <v>0</v>
      </c>
      <c r="P143" s="3">
        <f t="shared" si="120"/>
        <v>0</v>
      </c>
      <c r="Q143" s="3">
        <f t="shared" ref="Q143" si="121">+IF((Q104-Q129)&lt;(0.25*Q104),0.25*Q104,Q104-Q129)</f>
        <v>0</v>
      </c>
      <c r="R143" s="3">
        <f t="shared" si="120"/>
        <v>0</v>
      </c>
    </row>
    <row r="144" spans="1:18" ht="35.25" thickBot="1" x14ac:dyDescent="0.3">
      <c r="B144" s="70" t="s">
        <v>47</v>
      </c>
      <c r="C144" s="71"/>
      <c r="D144" s="71"/>
      <c r="E144" s="71"/>
      <c r="F144" s="71"/>
      <c r="G144" s="71"/>
      <c r="H144" s="71"/>
      <c r="I144" s="71"/>
      <c r="J144" s="71"/>
      <c r="K144" s="72"/>
      <c r="L144" s="4" t="str">
        <f>IF(AND(ISNUMBER(L143),ISNUMBER(L142)),IF(L143&gt;0,L142/L143,""),"")</f>
        <v/>
      </c>
      <c r="M144" s="4" t="str">
        <f t="shared" ref="M144:R144" si="122">IF(AND(ISNUMBER(M143),ISNUMBER(M142)),IF(M143&gt;0,M142/M143,""),"")</f>
        <v/>
      </c>
      <c r="N144" s="4" t="str">
        <f t="shared" si="122"/>
        <v/>
      </c>
      <c r="O144" s="4" t="str">
        <f t="shared" si="122"/>
        <v/>
      </c>
      <c r="P144" s="4" t="str">
        <f t="shared" si="122"/>
        <v/>
      </c>
      <c r="Q144" s="4" t="str">
        <f t="shared" ref="Q144" si="123">IF(AND(ISNUMBER(Q143),ISNUMBER(Q142)),IF(Q143&gt;0,Q142/Q143,""),"")</f>
        <v/>
      </c>
      <c r="R144" s="4" t="str">
        <f t="shared" si="122"/>
        <v/>
      </c>
    </row>
  </sheetData>
  <sheetProtection algorithmName="SHA-512" hashValue="JxkdNC7tsfn0sWoUNP17QcRMVytIIfgYdCeXJkaGdk2XnGq4b3gim60gAOLhisp0De6rHxP96doAqUlh1vkM7Q==" saltValue="b3nD65eWw+AtM7Tqc9hZDQ==" spinCount="100000" sheet="1" objects="1" scenarios="1" formatColumns="0" formatRows="0" insertColumns="0"/>
  <mergeCells count="2">
    <mergeCell ref="A131:G131"/>
    <mergeCell ref="A138:G138"/>
  </mergeCells>
  <pageMargins left="0.7" right="0.7" top="0.75" bottom="0.75" header="0.3" footer="0.3"/>
  <pageSetup paperSize="8" scale="2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I5" sqref="I5"/>
    </sheetView>
  </sheetViews>
  <sheetFormatPr defaultRowHeight="15" x14ac:dyDescent="0.25"/>
  <cols>
    <col min="1" max="1" width="2.85546875" style="106" customWidth="1"/>
    <col min="2" max="6" width="15.140625" style="106" customWidth="1"/>
    <col min="7" max="16384" width="9.140625" style="106"/>
  </cols>
  <sheetData>
    <row r="2" spans="2:6" ht="60" x14ac:dyDescent="0.25">
      <c r="B2" s="105" t="s">
        <v>131</v>
      </c>
      <c r="C2" s="105" t="s">
        <v>132</v>
      </c>
      <c r="D2" s="105" t="s">
        <v>133</v>
      </c>
      <c r="E2" s="105" t="s">
        <v>134</v>
      </c>
      <c r="F2" s="105" t="s">
        <v>135</v>
      </c>
    </row>
    <row r="3" spans="2:6" x14ac:dyDescent="0.25">
      <c r="B3" s="107"/>
      <c r="C3" s="107"/>
      <c r="D3" s="107"/>
      <c r="E3" s="107"/>
      <c r="F3" s="107"/>
    </row>
    <row r="4" spans="2:6" x14ac:dyDescent="0.25">
      <c r="B4" s="107"/>
      <c r="C4" s="107"/>
      <c r="D4" s="107"/>
      <c r="E4" s="107"/>
      <c r="F4" s="107"/>
    </row>
    <row r="5" spans="2:6" x14ac:dyDescent="0.25">
      <c r="B5" s="107"/>
      <c r="C5" s="107"/>
      <c r="D5" s="107"/>
      <c r="E5" s="107"/>
      <c r="F5" s="107"/>
    </row>
    <row r="6" spans="2:6" x14ac:dyDescent="0.25">
      <c r="B6" s="107"/>
      <c r="C6" s="107"/>
      <c r="D6" s="107"/>
      <c r="E6" s="107"/>
      <c r="F6" s="107"/>
    </row>
    <row r="7" spans="2:6" x14ac:dyDescent="0.25">
      <c r="B7" s="107"/>
      <c r="C7" s="107"/>
      <c r="D7" s="107"/>
      <c r="E7" s="107"/>
      <c r="F7" s="107"/>
    </row>
    <row r="8" spans="2:6" x14ac:dyDescent="0.25">
      <c r="B8" s="107"/>
      <c r="C8" s="107"/>
      <c r="D8" s="107"/>
      <c r="E8" s="107"/>
      <c r="F8" s="107"/>
    </row>
    <row r="9" spans="2:6" x14ac:dyDescent="0.25">
      <c r="B9" s="107"/>
      <c r="C9" s="107"/>
      <c r="D9" s="107"/>
      <c r="E9" s="107"/>
      <c r="F9" s="10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LCR Template</vt:lpstr>
      <vt:lpstr>Details of Transitory Deposits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Kwok Chung Yee</dc:creator>
  <cp:lastModifiedBy>Stephan AhKine</cp:lastModifiedBy>
  <cp:lastPrinted>2020-09-23T08:59:19Z</cp:lastPrinted>
  <dcterms:created xsi:type="dcterms:W3CDTF">2015-08-10T04:30:50Z</dcterms:created>
  <dcterms:modified xsi:type="dcterms:W3CDTF">2020-09-24T11:26:15Z</dcterms:modified>
</cp:coreProperties>
</file>