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835" windowHeight="8220"/>
  </bookViews>
  <sheets>
    <sheet name="52a-b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'52a-b'!$A$1:$AC$39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C30" i="1" l="1"/>
  <c r="AA37" i="1" l="1"/>
  <c r="Z37" i="1"/>
  <c r="Y37" i="1"/>
  <c r="X37" i="1"/>
  <c r="Z36" i="1"/>
  <c r="Y36" i="1"/>
  <c r="X36" i="1"/>
  <c r="V36" i="1"/>
  <c r="Z35" i="1"/>
  <c r="Y35" i="1"/>
  <c r="X35" i="1"/>
  <c r="Y32" i="1"/>
  <c r="X32" i="1"/>
  <c r="AB30" i="1"/>
  <c r="AA30" i="1"/>
  <c r="Z30" i="1"/>
  <c r="Y30" i="1"/>
  <c r="X30" i="1"/>
  <c r="V30" i="1"/>
  <c r="U30" i="1"/>
  <c r="T30" i="1"/>
  <c r="S30" i="1"/>
  <c r="R30" i="1"/>
  <c r="Q30" i="1"/>
  <c r="AA19" i="1"/>
  <c r="Z12" i="1"/>
  <c r="Z13" i="1" s="1"/>
  <c r="Y12" i="1"/>
  <c r="Y13" i="1" s="1"/>
</calcChain>
</file>

<file path=xl/sharedStrings.xml><?xml version="1.0" encoding="utf-8"?>
<sst xmlns="http://schemas.openxmlformats.org/spreadsheetml/2006/main" count="24" uniqueCount="24">
  <si>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</si>
  <si>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</si>
  <si>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</si>
  <si>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</si>
  <si>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</si>
  <si>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</si>
  <si>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</si>
  <si>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</si>
  <si>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</si>
  <si>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</si>
  <si>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</si>
  <si>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</si>
  <si>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</si>
  <si>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</si>
  <si>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</si>
  <si>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</si>
  <si>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</si>
  <si>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</si>
  <si>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Value of Transactions: (Rs mn)</t>
  </si>
  <si>
    <t xml:space="preserve">Average Value of Transactions* (Rs mn) </t>
  </si>
  <si>
    <t>*Average monthly transactions during a calendar year up to the month of reporting.</t>
  </si>
  <si>
    <t>Source: Off-Site  Division, Supervision Department.</t>
  </si>
  <si>
    <t>Table 52a: Electronic Banking Transactions: April 2013 - April 2014</t>
  </si>
  <si>
    <t>Table 52b: Internet Banking Transactions: April 2013 - April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</si>
</sst>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.0"/>
    <numFmt numFmtId="168" formatCode="0.0"/>
    <numFmt numFmtId="169" formatCode="_(* #,##0_);_(* \(#,##0\);_(* &quot;-&quot;_);_(@_)"/>
    <numFmt numFmtId="170" formatCode="&quot;$&quot;#,##0_);\(&quot;$&quot;#,##0\)"/>
    <numFmt numFmtId="171" formatCode="&quot;$&quot;#,##0.00_);[Red]\(&quot;$&quot;#,##0.0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1"/>
      <color theme="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5" fillId="0" borderId="0"/>
    <xf numFmtId="0" fontId="17" fillId="0" borderId="0"/>
    <xf numFmtId="0" fontId="17" fillId="0" borderId="0"/>
    <xf numFmtId="17" fontId="26" fillId="0" borderId="0">
      <alignment horizont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179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3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0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0" fillId="0" borderId="0"/>
    <xf numFmtId="184" fontId="8" fillId="0" borderId="0" applyFont="0" applyFill="0" applyBorder="0" applyAlignment="0" applyProtection="0"/>
    <xf numFmtId="185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1" fillId="13" borderId="0"/>
    <xf numFmtId="0" fontId="31" fillId="13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14" borderId="0"/>
    <xf numFmtId="0" fontId="34" fillId="14" borderId="0"/>
    <xf numFmtId="0" fontId="37" fillId="14" borderId="0"/>
    <xf numFmtId="0" fontId="37" fillId="14" borderId="0"/>
    <xf numFmtId="0" fontId="8" fillId="11" borderId="0"/>
    <xf numFmtId="0" fontId="8" fillId="11" borderId="0"/>
    <xf numFmtId="0" fontId="43" fillId="0" borderId="0"/>
    <xf numFmtId="0" fontId="44" fillId="0" borderId="0"/>
    <xf numFmtId="0" fontId="44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5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8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186" fontId="37" fillId="0" borderId="0">
      <alignment horizontal="center"/>
    </xf>
    <xf numFmtId="0" fontId="1" fillId="6" borderId="0" applyNumberFormat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32" borderId="0" applyNumberFormat="0" applyBorder="0" applyAlignment="0" applyProtection="0"/>
    <xf numFmtId="0" fontId="50" fillId="27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1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" fillId="7" borderId="0" applyNumberFormat="0" applyBorder="0" applyAlignment="0" applyProtection="0"/>
    <xf numFmtId="0" fontId="51" fillId="39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1" fontId="23" fillId="0" borderId="0"/>
    <xf numFmtId="0" fontId="52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3" fillId="50" borderId="18"/>
    <xf numFmtId="187" fontId="54" fillId="51" borderId="19" applyFont="0" applyFill="0" applyBorder="0" applyProtection="0">
      <alignment vertical="center"/>
    </xf>
    <xf numFmtId="0" fontId="55" fillId="0" borderId="0" applyNumberFormat="0" applyFill="0" applyBorder="0" applyAlignment="0">
      <alignment horizontal="right"/>
    </xf>
    <xf numFmtId="0" fontId="56" fillId="0" borderId="20">
      <alignment horizontal="center"/>
    </xf>
    <xf numFmtId="0" fontId="57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8" fillId="18" borderId="0" applyNumberFormat="0" applyBorder="0" applyAlignment="0" applyProtection="0"/>
    <xf numFmtId="0" fontId="59" fillId="52" borderId="0" applyNumberFormat="0" applyBorder="0">
      <alignment horizontal="left"/>
    </xf>
    <xf numFmtId="0" fontId="60" fillId="0" borderId="0" applyNumberFormat="0" applyFill="0" applyBorder="0" applyAlignment="0">
      <alignment horizontal="right"/>
    </xf>
    <xf numFmtId="38" fontId="61" fillId="14" borderId="0"/>
    <xf numFmtId="0" fontId="8" fillId="53" borderId="0" applyNumberFormat="0" applyFont="0" applyBorder="0" applyAlignment="0" applyProtection="0"/>
    <xf numFmtId="188" fontId="17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89" fontId="17" fillId="0" borderId="0">
      <alignment horizontal="center"/>
    </xf>
    <xf numFmtId="15" fontId="65" fillId="0" borderId="0" applyNumberFormat="0">
      <alignment horizontal="center"/>
    </xf>
    <xf numFmtId="170" fontId="66" fillId="0" borderId="22" applyAlignment="0" applyProtection="0"/>
    <xf numFmtId="0" fontId="67" fillId="0" borderId="23" applyNumberFormat="0" applyFont="0" applyFill="0" applyAlignment="0" applyProtection="0"/>
    <xf numFmtId="190" fontId="8" fillId="0" borderId="24" applyNumberForma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26" applyNumberFormat="0" applyFont="0" applyFill="0" applyAlignment="0" applyProtection="0"/>
    <xf numFmtId="0" fontId="22" fillId="0" borderId="22" applyNumberFormat="0" applyFont="0" applyFill="0" applyAlignment="0" applyProtection="0"/>
    <xf numFmtId="170" fontId="66" fillId="0" borderId="22" applyAlignment="0" applyProtection="0"/>
    <xf numFmtId="0" fontId="9" fillId="0" borderId="0" applyFont="0" applyFill="0" applyBorder="0" applyAlignment="0" applyProtection="0"/>
    <xf numFmtId="191" fontId="68" fillId="55" borderId="0"/>
    <xf numFmtId="192" fontId="24" fillId="0" borderId="0" applyFill="0" applyBorder="0" applyAlignment="0"/>
    <xf numFmtId="193" fontId="18" fillId="0" borderId="0" applyFill="0" applyBorder="0" applyAlignment="0"/>
    <xf numFmtId="194" fontId="18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3" fontId="18" fillId="0" borderId="0" applyFill="0" applyBorder="0" applyAlignment="0"/>
    <xf numFmtId="0" fontId="69" fillId="56" borderId="27" applyNumberFormat="0" applyAlignment="0" applyProtection="0"/>
    <xf numFmtId="0" fontId="69" fillId="57" borderId="27" applyNumberFormat="0" applyAlignment="0" applyProtection="0"/>
    <xf numFmtId="0" fontId="70" fillId="0" borderId="0">
      <alignment wrapText="1"/>
    </xf>
    <xf numFmtId="0" fontId="71" fillId="58" borderId="28" applyNumberFormat="0" applyAlignment="0" applyProtection="0"/>
    <xf numFmtId="0" fontId="71" fillId="59" borderId="28" applyNumberFormat="0" applyAlignment="0" applyProtection="0"/>
    <xf numFmtId="3" fontId="72" fillId="51" borderId="20" applyFont="0" applyFill="0" applyProtection="0">
      <alignment horizontal="right"/>
    </xf>
    <xf numFmtId="0" fontId="34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7" fillId="0" borderId="29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7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5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70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76" fillId="0" borderId="0" applyFont="0" applyFill="0" applyBorder="0" applyAlignment="0" applyProtection="0"/>
    <xf numFmtId="175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27" fillId="0" borderId="0"/>
    <xf numFmtId="0" fontId="80" fillId="60" borderId="0" applyBorder="0">
      <alignment horizontal="left"/>
    </xf>
    <xf numFmtId="0" fontId="81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90" fontId="10" fillId="0" borderId="0" applyFill="0" applyBorder="0">
      <alignment horizontal="left"/>
    </xf>
    <xf numFmtId="0" fontId="8" fillId="0" borderId="0"/>
    <xf numFmtId="0" fontId="82" fillId="62" borderId="0"/>
    <xf numFmtId="10" fontId="8" fillId="0" borderId="0"/>
    <xf numFmtId="0" fontId="83" fillId="0" borderId="0" applyNumberFormat="0" applyAlignment="0">
      <alignment horizontal="left"/>
    </xf>
    <xf numFmtId="202" fontId="84" fillId="0" borderId="0"/>
    <xf numFmtId="0" fontId="27" fillId="0" borderId="29"/>
    <xf numFmtId="203" fontId="85" fillId="0" borderId="0"/>
    <xf numFmtId="193" fontId="8" fillId="0" borderId="0" applyFont="0" applyFill="0" applyBorder="0" applyAlignment="0" applyProtection="0"/>
    <xf numFmtId="171" fontId="86" fillId="0" borderId="30">
      <protection locked="0"/>
    </xf>
    <xf numFmtId="0" fontId="73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3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7" fillId="0" borderId="25" applyNumberFormat="0" applyFill="0" applyBorder="0" applyAlignment="0">
      <protection locked="0"/>
    </xf>
    <xf numFmtId="0" fontId="60" fillId="0" borderId="0" applyNumberFormat="0" applyBorder="0" applyAlignment="0">
      <alignment horizontal="center"/>
    </xf>
    <xf numFmtId="0" fontId="60" fillId="63" borderId="0" applyNumberFormat="0" applyBorder="0" applyAlignment="0">
      <alignment horizontal="center"/>
    </xf>
    <xf numFmtId="0" fontId="88" fillId="64" borderId="0" applyNumberFormat="0" applyBorder="0" applyAlignment="0"/>
    <xf numFmtId="0" fontId="89" fillId="64" borderId="0">
      <alignment horizontal="centerContinuous"/>
    </xf>
    <xf numFmtId="202" fontId="60" fillId="0" borderId="0">
      <protection locked="0"/>
    </xf>
    <xf numFmtId="202" fontId="60" fillId="0" borderId="0">
      <alignment horizontal="center"/>
      <protection locked="0"/>
    </xf>
    <xf numFmtId="14" fontId="90" fillId="0" borderId="0"/>
    <xf numFmtId="0" fontId="27" fillId="0" borderId="0"/>
    <xf numFmtId="0" fontId="73" fillId="0" borderId="0" applyFont="0" applyFill="0" applyBorder="0" applyAlignment="0" applyProtection="0"/>
    <xf numFmtId="14" fontId="18" fillId="0" borderId="0" applyFill="0" applyBorder="0" applyAlignment="0"/>
    <xf numFmtId="14" fontId="90" fillId="0" borderId="0"/>
    <xf numFmtId="208" fontId="17" fillId="0" borderId="0"/>
    <xf numFmtId="14" fontId="8" fillId="0" borderId="0"/>
    <xf numFmtId="38" fontId="23" fillId="0" borderId="32">
      <alignment vertical="center"/>
    </xf>
    <xf numFmtId="16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91" fillId="0" borderId="0">
      <protection locked="0"/>
    </xf>
    <xf numFmtId="209" fontId="8" fillId="0" borderId="0"/>
    <xf numFmtId="0" fontId="73" fillId="0" borderId="33" applyNumberFormat="0" applyFont="0" applyFill="0" applyAlignment="0" applyProtection="0"/>
    <xf numFmtId="210" fontId="8" fillId="0" borderId="0">
      <alignment horizontal="right"/>
    </xf>
    <xf numFmtId="49" fontId="8" fillId="0" borderId="0">
      <alignment horizontal="left"/>
    </xf>
    <xf numFmtId="0" fontId="63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7" fontId="52" fillId="0" borderId="0" applyFill="0" applyBorder="0" applyAlignment="0"/>
    <xf numFmtId="193" fontId="52" fillId="0" borderId="0" applyFill="0" applyBorder="0" applyAlignment="0"/>
    <xf numFmtId="197" fontId="52" fillId="0" borderId="0" applyFill="0" applyBorder="0" applyAlignment="0"/>
    <xf numFmtId="198" fontId="52" fillId="0" borderId="0" applyFill="0" applyBorder="0" applyAlignment="0"/>
    <xf numFmtId="193" fontId="52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1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94" fillId="0" borderId="0"/>
    <xf numFmtId="0" fontId="9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8" fillId="0" borderId="0"/>
    <xf numFmtId="213" fontId="8" fillId="0" borderId="0"/>
    <xf numFmtId="0" fontId="8" fillId="0" borderId="0"/>
    <xf numFmtId="0" fontId="47" fillId="0" borderId="34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70" fontId="96" fillId="0" borderId="0" applyBorder="0">
      <alignment horizontal="right"/>
    </xf>
    <xf numFmtId="187" fontId="17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2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82" fillId="62" borderId="0">
      <alignment horizontal="left"/>
    </xf>
    <xf numFmtId="0" fontId="27" fillId="0" borderId="0" applyFont="0" applyFill="0" applyBorder="0" applyAlignment="0" applyProtection="0"/>
    <xf numFmtId="167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0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6" fontId="104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7" fontId="106" fillId="65" borderId="36" applyBorder="0">
      <alignment horizontal="left" vertical="center" indent="1"/>
    </xf>
    <xf numFmtId="187" fontId="107" fillId="60" borderId="25" applyBorder="0" applyAlignment="0">
      <alignment horizontal="left" vertical="center" indent="1"/>
    </xf>
    <xf numFmtId="0" fontId="108" fillId="0" borderId="7" applyNumberFormat="0" applyAlignment="0" applyProtection="0">
      <alignment horizontal="left" vertical="center"/>
    </xf>
    <xf numFmtId="0" fontId="108" fillId="0" borderId="35">
      <alignment horizontal="left" vertical="center"/>
    </xf>
    <xf numFmtId="0" fontId="106" fillId="0" borderId="23" applyNumberFormat="0" applyFill="0">
      <alignment horizontal="centerContinuous" vertical="top"/>
    </xf>
    <xf numFmtId="0" fontId="109" fillId="51" borderId="37" applyNumberFormat="0" applyBorder="0">
      <alignment horizontal="left" vertical="center" indent="1"/>
    </xf>
    <xf numFmtId="0" fontId="110" fillId="57" borderId="20">
      <alignment horizontal="centerContinuous"/>
    </xf>
    <xf numFmtId="0" fontId="111" fillId="0" borderId="38" applyNumberFormat="0" applyFill="0" applyAlignment="0" applyProtection="0"/>
    <xf numFmtId="0" fontId="112" fillId="0" borderId="39" applyNumberFormat="0" applyFill="0" applyAlignment="0" applyProtection="0"/>
    <xf numFmtId="0" fontId="113" fillId="0" borderId="40" applyNumberFormat="0" applyFill="0" applyAlignment="0" applyProtection="0"/>
    <xf numFmtId="0" fontId="113" fillId="0" borderId="0" applyNumberFormat="0" applyFill="0" applyBorder="0" applyAlignment="0" applyProtection="0"/>
    <xf numFmtId="0" fontId="114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1" borderId="0" applyNumberFormat="0" applyFont="0" applyBorder="0" applyAlignment="0" applyProtection="0">
      <alignment horizontal="left" indent="1"/>
      <protection hidden="1"/>
    </xf>
    <xf numFmtId="10" fontId="103" fillId="68" borderId="20" applyNumberFormat="0" applyBorder="0" applyAlignment="0" applyProtection="0"/>
    <xf numFmtId="0" fontId="117" fillId="25" borderId="27" applyNumberFormat="0" applyAlignment="0" applyProtection="0"/>
    <xf numFmtId="0" fontId="117" fillId="26" borderId="27" applyNumberFormat="0" applyAlignment="0" applyProtection="0"/>
    <xf numFmtId="3" fontId="8" fillId="69" borderId="20" applyFont="0">
      <alignment horizontal="right"/>
      <protection locked="0"/>
    </xf>
    <xf numFmtId="218" fontId="8" fillId="0" borderId="0"/>
    <xf numFmtId="0" fontId="118" fillId="0" borderId="0"/>
    <xf numFmtId="0" fontId="102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4" fillId="0" borderId="0"/>
    <xf numFmtId="0" fontId="13" fillId="0" borderId="0"/>
    <xf numFmtId="0" fontId="13" fillId="0" borderId="0"/>
    <xf numFmtId="0" fontId="122" fillId="65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70" fontId="96" fillId="0" borderId="35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9" fontId="17" fillId="0" borderId="21">
      <alignment horizontal="right"/>
    </xf>
    <xf numFmtId="189" fontId="17" fillId="0" borderId="0">
      <alignment horizontal="right"/>
    </xf>
    <xf numFmtId="189" fontId="17" fillId="0" borderId="0">
      <alignment horizontal="left"/>
    </xf>
    <xf numFmtId="197" fontId="124" fillId="0" borderId="0" applyFill="0" applyBorder="0" applyAlignment="0"/>
    <xf numFmtId="193" fontId="124" fillId="0" borderId="0" applyFill="0" applyBorder="0" applyAlignment="0"/>
    <xf numFmtId="197" fontId="124" fillId="0" borderId="0" applyFill="0" applyBorder="0" applyAlignment="0"/>
    <xf numFmtId="198" fontId="124" fillId="0" borderId="0" applyFill="0" applyBorder="0" applyAlignment="0"/>
    <xf numFmtId="193" fontId="124" fillId="0" borderId="0" applyFill="0" applyBorder="0" applyAlignment="0"/>
    <xf numFmtId="0" fontId="125" fillId="0" borderId="41" applyNumberFormat="0" applyFill="0" applyAlignment="0" applyProtection="0"/>
    <xf numFmtId="200" fontId="108" fillId="65" borderId="0" applyNumberFormat="0" applyFont="0" applyBorder="0" applyAlignment="0"/>
    <xf numFmtId="0" fontId="8" fillId="65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4" fillId="65" borderId="0"/>
    <xf numFmtId="0" fontId="34" fillId="0" borderId="0"/>
    <xf numFmtId="0" fontId="130" fillId="0" borderId="42">
      <alignment horizontal="left"/>
    </xf>
    <xf numFmtId="0" fontId="18" fillId="0" borderId="43">
      <alignment horizontal="center"/>
    </xf>
    <xf numFmtId="0" fontId="34" fillId="65" borderId="0"/>
    <xf numFmtId="37" fontId="96" fillId="0" borderId="0" applyBorder="0">
      <alignment horizontal="right"/>
    </xf>
    <xf numFmtId="16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2" fillId="62" borderId="0">
      <alignment horizontal="left"/>
    </xf>
    <xf numFmtId="10" fontId="23" fillId="70" borderId="31" applyBorder="0">
      <alignment horizontal="center"/>
      <protection locked="0"/>
    </xf>
    <xf numFmtId="221" fontId="131" fillId="0" borderId="0" applyFont="0" applyFill="0" applyBorder="0" applyAlignment="0" applyProtection="0"/>
    <xf numFmtId="222" fontId="131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1" fillId="0" borderId="0">
      <protection locked="0"/>
    </xf>
    <xf numFmtId="38" fontId="18" fillId="14" borderId="0"/>
    <xf numFmtId="0" fontId="73" fillId="0" borderId="0" applyFont="0" applyFill="0" applyBorder="0" applyAlignment="0" applyProtection="0">
      <alignment horizontal="right"/>
    </xf>
    <xf numFmtId="38" fontId="12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2" borderId="0" applyNumberFormat="0" applyBorder="0" applyAlignment="0" applyProtection="0"/>
    <xf numFmtId="0" fontId="133" fillId="65" borderId="44" applyNumberFormat="0" applyFont="0" applyFill="0" applyAlignment="0" applyProtection="0">
      <alignment horizontal="center"/>
    </xf>
    <xf numFmtId="37" fontId="134" fillId="0" borderId="0"/>
    <xf numFmtId="0" fontId="12" fillId="14" borderId="0" applyNumberFormat="0" applyFont="0" applyFill="0" applyBorder="0" applyAlignment="0"/>
    <xf numFmtId="10" fontId="18" fillId="14" borderId="0"/>
    <xf numFmtId="1" fontId="23" fillId="0" borderId="0">
      <alignment horizontal="left"/>
    </xf>
    <xf numFmtId="0" fontId="135" fillId="65" borderId="0">
      <alignment horizontal="right"/>
    </xf>
    <xf numFmtId="0" fontId="136" fillId="0" borderId="0"/>
    <xf numFmtId="0" fontId="8" fillId="0" borderId="0"/>
    <xf numFmtId="226" fontId="137" fillId="0" borderId="0"/>
    <xf numFmtId="0" fontId="136" fillId="0" borderId="45"/>
    <xf numFmtId="0" fontId="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3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39" fontId="138" fillId="0" borderId="0"/>
    <xf numFmtId="39" fontId="138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76" fillId="0" borderId="0"/>
    <xf numFmtId="0" fontId="8" fillId="0" borderId="0"/>
    <xf numFmtId="0" fontId="8" fillId="0" borderId="0"/>
    <xf numFmtId="0" fontId="75" fillId="0" borderId="0"/>
    <xf numFmtId="0" fontId="50" fillId="0" borderId="0"/>
    <xf numFmtId="0" fontId="7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50" fillId="0" borderId="0"/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/>
    <xf numFmtId="0" fontId="139" fillId="0" borderId="0"/>
    <xf numFmtId="39" fontId="13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9" fontId="138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1" borderId="46" applyNumberForma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72" borderId="46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140" fillId="0" borderId="47"/>
    <xf numFmtId="37" fontId="8" fillId="0" borderId="0"/>
    <xf numFmtId="227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228" fontId="141" fillId="0" borderId="0" applyNumberFormat="0" applyFill="0" applyBorder="0" applyAlignment="0" applyProtection="0"/>
    <xf numFmtId="20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42" fillId="0" borderId="10">
      <alignment horizontal="left" wrapText="1" indent="1"/>
    </xf>
    <xf numFmtId="0" fontId="141" fillId="0" borderId="33"/>
    <xf numFmtId="3" fontId="8" fillId="73" borderId="20">
      <alignment horizontal="right"/>
      <protection locked="0"/>
    </xf>
    <xf numFmtId="0" fontId="143" fillId="56" borderId="48" applyNumberFormat="0" applyAlignment="0" applyProtection="0"/>
    <xf numFmtId="0" fontId="143" fillId="57" borderId="48" applyNumberFormat="0" applyAlignment="0" applyProtection="0"/>
    <xf numFmtId="40" fontId="144" fillId="51" borderId="0">
      <alignment horizontal="right"/>
    </xf>
    <xf numFmtId="0" fontId="145" fillId="68" borderId="0">
      <alignment horizontal="center"/>
    </xf>
    <xf numFmtId="0" fontId="146" fillId="51" borderId="0">
      <alignment horizontal="right"/>
    </xf>
    <xf numFmtId="0" fontId="147" fillId="51" borderId="26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7" fillId="0" borderId="0">
      <alignment horizontal="center" wrapText="1"/>
    </xf>
    <xf numFmtId="10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6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4" fillId="0" borderId="0"/>
    <xf numFmtId="9" fontId="23" fillId="0" borderId="50" applyNumberFormat="0" applyBorder="0"/>
    <xf numFmtId="0" fontId="91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5" fillId="74" borderId="0">
      <alignment horizontal="center"/>
      <protection locked="0"/>
    </xf>
    <xf numFmtId="0" fontId="156" fillId="65" borderId="0"/>
    <xf numFmtId="0" fontId="157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6" fillId="0" borderId="23">
      <alignment horizontal="center"/>
    </xf>
    <xf numFmtId="0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8" fillId="0" borderId="0"/>
    <xf numFmtId="3" fontId="159" fillId="0" borderId="51">
      <alignment horizontal="center"/>
      <protection locked="0"/>
    </xf>
    <xf numFmtId="0" fontId="104" fillId="60" borderId="0"/>
    <xf numFmtId="2" fontId="160" fillId="0" borderId="0">
      <alignment horizontal="left"/>
    </xf>
    <xf numFmtId="232" fontId="161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4" fillId="0" borderId="0"/>
    <xf numFmtId="189" fontId="17" fillId="0" borderId="0">
      <alignment horizontal="center"/>
    </xf>
    <xf numFmtId="0" fontId="104" fillId="75" borderId="20"/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7" fillId="76" borderId="67" applyNumberFormat="0" applyProtection="0">
      <alignment horizontal="left" vertical="center" indent="1"/>
    </xf>
    <xf numFmtId="4" fontId="167" fillId="76" borderId="67" applyNumberFormat="0" applyProtection="0">
      <alignment horizontal="left" vertical="center" indent="1"/>
    </xf>
    <xf numFmtId="0" fontId="61" fillId="76" borderId="67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67" applyNumberFormat="0" applyProtection="0">
      <alignment horizontal="right" vertical="center"/>
    </xf>
    <xf numFmtId="4" fontId="167" fillId="78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5" fillId="84" borderId="68" applyNumberFormat="0" applyProtection="0">
      <alignment horizontal="left" vertical="center" indent="1"/>
    </xf>
    <xf numFmtId="4" fontId="165" fillId="84" borderId="68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67" applyNumberFormat="0" applyProtection="0">
      <alignment horizontal="right" vertical="center"/>
    </xf>
    <xf numFmtId="4" fontId="167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5" fillId="50" borderId="69" applyNumberFormat="0" applyProtection="0">
      <alignment horizontal="left" vertical="center" indent="1"/>
    </xf>
    <xf numFmtId="4" fontId="165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5" fillId="50" borderId="67" applyNumberFormat="0" applyProtection="0">
      <alignment horizontal="left" vertical="center" indent="1"/>
    </xf>
    <xf numFmtId="4" fontId="165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9" fillId="74" borderId="69" applyNumberFormat="0" applyProtection="0">
      <alignment horizontal="left" vertical="center" indent="1"/>
    </xf>
    <xf numFmtId="4" fontId="169" fillId="74" borderId="69" applyNumberFormat="0" applyProtection="0">
      <alignment horizontal="left" vertical="center" indent="1"/>
    </xf>
    <xf numFmtId="4" fontId="170" fillId="85" borderId="67" applyNumberFormat="0" applyProtection="0">
      <alignment horizontal="right" vertical="center"/>
    </xf>
    <xf numFmtId="4" fontId="170" fillId="85" borderId="67" applyNumberFormat="0" applyProtection="0">
      <alignment horizontal="right" vertical="center"/>
    </xf>
    <xf numFmtId="0" fontId="131" fillId="0" borderId="70"/>
    <xf numFmtId="235" fontId="34" fillId="0" borderId="5" applyFont="0" applyFill="0" applyBorder="0" applyAlignment="0" applyProtection="0"/>
    <xf numFmtId="0" fontId="171" fillId="0" borderId="71"/>
    <xf numFmtId="0" fontId="172" fillId="86" borderId="0"/>
    <xf numFmtId="0" fontId="173" fillId="86" borderId="0"/>
    <xf numFmtId="0" fontId="17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7" fontId="175" fillId="0" borderId="0"/>
    <xf numFmtId="38" fontId="176" fillId="0" borderId="0"/>
    <xf numFmtId="0" fontId="23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7" fillId="55" borderId="0"/>
    <xf numFmtId="203" fontId="27" fillId="0" borderId="0" applyFont="0" applyFill="0" applyBorder="0" applyAlignment="0" applyProtection="0"/>
    <xf numFmtId="0" fontId="8" fillId="0" borderId="0"/>
    <xf numFmtId="0" fontId="34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8" fillId="87" borderId="72" applyNumberFormat="0" applyProtection="0">
      <alignment horizontal="center" wrapText="1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20" applyFont="0" applyFill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34" fillId="0" borderId="0" applyFill="0" applyBorder="0" applyAlignment="0" applyProtection="0"/>
    <xf numFmtId="168" fontId="34" fillId="0" borderId="0" applyFill="0" applyBorder="0" applyProtection="0">
      <alignment horizontal="center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4" fillId="0" borderId="0" applyNumberFormat="0" applyFill="0" applyBorder="0" applyProtection="0">
      <alignment horizontal="center"/>
    </xf>
    <xf numFmtId="215" fontId="34" fillId="0" borderId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78" fillId="88" borderId="0"/>
    <xf numFmtId="0" fontId="130" fillId="0" borderId="46"/>
    <xf numFmtId="0" fontId="100" fillId="0" borderId="0"/>
    <xf numFmtId="0" fontId="179" fillId="0" borderId="73">
      <alignment horizontal="left"/>
    </xf>
    <xf numFmtId="0" fontId="100" fillId="0" borderId="0"/>
    <xf numFmtId="202" fontId="61" fillId="0" borderId="20"/>
    <xf numFmtId="40" fontId="180" fillId="0" borderId="0" applyBorder="0">
      <alignment horizontal="right"/>
    </xf>
    <xf numFmtId="202" fontId="61" fillId="0" borderId="0"/>
    <xf numFmtId="0" fontId="181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1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1" applyBorder="0" applyProtection="0">
      <alignment horizontal="centerContinuous" vertical="center"/>
    </xf>
    <xf numFmtId="0" fontId="37" fillId="0" borderId="0" applyBorder="0" applyProtection="0">
      <alignment horizontal="left"/>
    </xf>
    <xf numFmtId="0" fontId="164" fillId="0" borderId="0" applyFill="0" applyBorder="0" applyProtection="0"/>
    <xf numFmtId="0" fontId="184" fillId="0" borderId="0" applyFill="0" applyBorder="0" applyProtection="0">
      <alignment horizontal="left"/>
    </xf>
    <xf numFmtId="0" fontId="98" fillId="0" borderId="25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8" fillId="0" borderId="0"/>
    <xf numFmtId="0" fontId="67" fillId="14" borderId="0">
      <protection locked="0"/>
    </xf>
    <xf numFmtId="49" fontId="18" fillId="0" borderId="0" applyFill="0" applyBorder="0" applyAlignment="0"/>
    <xf numFmtId="240" fontId="18" fillId="0" borderId="0" applyFill="0" applyBorder="0" applyAlignment="0"/>
    <xf numFmtId="241" fontId="1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8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4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8" fillId="0" borderId="0"/>
    <xf numFmtId="0" fontId="193" fillId="0" borderId="76" applyNumberFormat="0" applyFill="0" applyAlignment="0" applyProtection="0"/>
    <xf numFmtId="187" fontId="17" fillId="0" borderId="77">
      <alignment horizontal="right"/>
    </xf>
    <xf numFmtId="38" fontId="194" fillId="90" borderId="20"/>
    <xf numFmtId="0" fontId="61" fillId="91" borderId="78" applyProtection="0">
      <alignment horizontal="left"/>
    </xf>
    <xf numFmtId="0" fontId="195" fillId="78" borderId="0" applyNumberFormat="0" applyBorder="0"/>
    <xf numFmtId="0" fontId="37" fillId="92" borderId="9" applyFill="0" applyAlignment="0">
      <alignment horizontal="center" vertical="center"/>
    </xf>
    <xf numFmtId="242" fontId="34" fillId="68" borderId="9" applyFont="0" applyFill="0">
      <alignment horizontal="right"/>
    </xf>
    <xf numFmtId="0" fontId="88" fillId="92" borderId="9">
      <alignment horizontal="center" vertical="center"/>
    </xf>
    <xf numFmtId="242" fontId="196" fillId="68" borderId="9">
      <alignment horizontal="right"/>
    </xf>
    <xf numFmtId="0" fontId="52" fillId="0" borderId="34" applyNumberFormat="0" applyBorder="0">
      <protection locked="0"/>
    </xf>
    <xf numFmtId="37" fontId="197" fillId="60" borderId="0"/>
    <xf numFmtId="37" fontId="198" fillId="0" borderId="21">
      <alignment horizontal="center"/>
    </xf>
    <xf numFmtId="0" fontId="199" fillId="0" borderId="9">
      <alignment horizontal="center"/>
    </xf>
    <xf numFmtId="200" fontId="8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8" fillId="0" borderId="0"/>
    <xf numFmtId="244" fontId="203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4" fontId="203" fillId="51" borderId="25">
      <alignment horizontal="center"/>
    </xf>
    <xf numFmtId="244" fontId="203" fillId="51" borderId="25">
      <alignment horizontal="center"/>
    </xf>
    <xf numFmtId="245" fontId="8" fillId="0" borderId="0" applyFont="0" applyFill="0" applyBorder="0" applyAlignment="0" applyProtection="0"/>
    <xf numFmtId="245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5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12" fillId="0" borderId="79" applyNumberFormat="0"/>
    <xf numFmtId="14" fontId="17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2" fillId="0" borderId="0"/>
    <xf numFmtId="173" fontId="8" fillId="0" borderId="0" applyFont="0" applyFill="0" applyBorder="0" applyAlignment="0" applyProtection="0"/>
    <xf numFmtId="0" fontId="76" fillId="0" borderId="0"/>
  </cellStyleXfs>
  <cellXfs count="64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65" fontId="13" fillId="8" borderId="6" xfId="2" applyNumberFormat="1" applyFont="1" applyFill="1" applyBorder="1" applyAlignment="1">
      <alignment vertical="center"/>
    </xf>
    <xf numFmtId="165" fontId="9" fillId="8" borderId="6" xfId="2" applyNumberFormat="1" applyFont="1" applyFill="1" applyBorder="1" applyAlignment="1">
      <alignment vertical="center"/>
    </xf>
    <xf numFmtId="165" fontId="8" fillId="8" borderId="0" xfId="2" applyNumberFormat="1" applyFont="1" applyFill="1" applyBorder="1" applyAlignment="1">
      <alignment vertical="center"/>
    </xf>
    <xf numFmtId="166" fontId="13" fillId="8" borderId="6" xfId="2" applyNumberFormat="1" applyFont="1" applyFill="1" applyBorder="1" applyAlignment="1">
      <alignment horizontal="center" vertical="center"/>
    </xf>
    <xf numFmtId="166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67" fontId="13" fillId="8" borderId="6" xfId="1" applyNumberFormat="1" applyFont="1" applyFill="1" applyBorder="1" applyAlignment="1">
      <alignment vertical="center"/>
    </xf>
    <xf numFmtId="167" fontId="9" fillId="8" borderId="6" xfId="1" applyNumberFormat="1" applyFont="1" applyFill="1" applyBorder="1" applyAlignment="1">
      <alignment vertical="center"/>
    </xf>
    <xf numFmtId="167" fontId="15" fillId="8" borderId="6" xfId="1" applyNumberFormat="1" applyFont="1" applyFill="1" applyBorder="1" applyAlignment="1">
      <alignment vertical="center"/>
    </xf>
    <xf numFmtId="167" fontId="14" fillId="8" borderId="6" xfId="1" applyNumberFormat="1" applyFont="1" applyFill="1" applyBorder="1" applyAlignment="1">
      <alignment vertical="center"/>
    </xf>
    <xf numFmtId="168" fontId="13" fillId="8" borderId="6" xfId="1" applyNumberFormat="1" applyFont="1" applyFill="1" applyBorder="1" applyAlignment="1">
      <alignment vertical="center"/>
    </xf>
    <xf numFmtId="43" fontId="9" fillId="8" borderId="6" xfId="2" applyFont="1" applyFill="1" applyBorder="1" applyAlignment="1">
      <alignment vertical="center"/>
    </xf>
    <xf numFmtId="168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4" fontId="12" fillId="9" borderId="13" xfId="1" applyNumberFormat="1" applyFont="1" applyFill="1" applyBorder="1" applyAlignment="1">
      <alignment horizontal="center" vertical="center"/>
    </xf>
    <xf numFmtId="164" fontId="12" fillId="9" borderId="14" xfId="1" applyNumberFormat="1" applyFont="1" applyFill="1" applyBorder="1" applyAlignment="1">
      <alignment horizontal="center" vertical="center"/>
    </xf>
    <xf numFmtId="164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66" fontId="18" fillId="8" borderId="6" xfId="2" applyNumberFormat="1" applyFont="1" applyFill="1" applyBorder="1" applyAlignment="1">
      <alignment horizontal="center" vertical="center"/>
    </xf>
    <xf numFmtId="166" fontId="19" fillId="8" borderId="6" xfId="2" applyNumberFormat="1" applyFont="1" applyFill="1" applyBorder="1" applyAlignment="1">
      <alignment horizontal="center" vertical="center"/>
    </xf>
    <xf numFmtId="166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66" fontId="18" fillId="8" borderId="13" xfId="2" applyNumberFormat="1" applyFont="1" applyFill="1" applyBorder="1" applyAlignment="1">
      <alignment horizontal="center" vertical="center"/>
    </xf>
    <xf numFmtId="166" fontId="19" fillId="8" borderId="13" xfId="2" applyNumberFormat="1" applyFont="1" applyFill="1" applyBorder="1" applyAlignment="1">
      <alignment horizontal="center" vertical="center"/>
    </xf>
    <xf numFmtId="169" fontId="8" fillId="8" borderId="11" xfId="1" applyNumberFormat="1" applyFont="1" applyFill="1" applyBorder="1" applyAlignment="1">
      <alignment horizontal="center" vertical="center"/>
    </xf>
    <xf numFmtId="169" fontId="20" fillId="8" borderId="11" xfId="1" applyNumberFormat="1" applyFont="1" applyFill="1" applyBorder="1" applyAlignment="1">
      <alignment horizontal="center" vertical="center"/>
    </xf>
    <xf numFmtId="0" fontId="21" fillId="8" borderId="0" xfId="1" applyFont="1" applyFill="1" applyBorder="1"/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4" fontId="10" fillId="94" borderId="3" xfId="1" applyNumberFormat="1" applyFont="1" applyFill="1" applyBorder="1" applyAlignment="1">
      <alignment horizontal="center" vertical="center"/>
    </xf>
    <xf numFmtId="164" fontId="10" fillId="94" borderId="4" xfId="1" applyNumberFormat="1" applyFont="1" applyFill="1" applyBorder="1" applyAlignment="1">
      <alignment horizontal="center" vertical="center"/>
    </xf>
    <xf numFmtId="164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65" fontId="9" fillId="94" borderId="5" xfId="2" applyNumberFormat="1" applyFont="1" applyFill="1" applyBorder="1" applyAlignment="1">
      <alignment vertical="center"/>
    </xf>
    <xf numFmtId="165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4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_restoreAsAt20140315/CONSOLIDATION/BANK%20STRUCTURE/2014/Consolidated%20Jan-Dec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2012"/>
      <sheetName val="January 2013"/>
      <sheetName val="February 2013"/>
      <sheetName val="March 2013"/>
      <sheetName val="April 2013"/>
      <sheetName val="May 2013"/>
      <sheetName val="June 2013"/>
      <sheetName val="July 2013"/>
      <sheetName val="August 2013"/>
      <sheetName val="September 2013"/>
      <sheetName val="October 2013"/>
      <sheetName val="November 2013"/>
      <sheetName val="December 2013"/>
      <sheetName val="January 2014"/>
      <sheetName val="February 2014"/>
      <sheetName val="Table 52a-52b"/>
      <sheetName val="Work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5">
          <cell r="W35">
            <v>237508</v>
          </cell>
        </row>
        <row r="37">
          <cell r="X37">
            <v>398849</v>
          </cell>
        </row>
        <row r="41">
          <cell r="X41">
            <v>84908775735.624222</v>
          </cell>
        </row>
      </sheetData>
      <sheetData sheetId="12" refreshError="1">
        <row r="35">
          <cell r="W35">
            <v>240808</v>
          </cell>
        </row>
        <row r="37">
          <cell r="X37">
            <v>525624</v>
          </cell>
        </row>
        <row r="41">
          <cell r="X41">
            <v>187514193147.1756</v>
          </cell>
        </row>
      </sheetData>
      <sheetData sheetId="13" refreshError="1">
        <row r="37">
          <cell r="W37">
            <v>402112</v>
          </cell>
        </row>
      </sheetData>
      <sheetData sheetId="14" refreshError="1"/>
      <sheetData sheetId="15" refreshError="1"/>
      <sheetData sheetId="16" refreshError="1">
        <row r="32">
          <cell r="X32">
            <v>110428050393.09503</v>
          </cell>
          <cell r="Y32">
            <v>116851895622.60175</v>
          </cell>
          <cell r="Z32">
            <v>117692056832.55615</v>
          </cell>
          <cell r="AA32">
            <v>100044385234.28793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"/>
  <sheetViews>
    <sheetView tabSelected="1" zoomScaleNormal="100" workbookViewId="0">
      <selection activeCell="R45" sqref="R45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16" width="11.85546875" style="4" hidden="1" customWidth="1"/>
    <col min="17" max="29" width="11.85546875" style="4" bestFit="1" customWidth="1"/>
    <col min="30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29" s="2" customFormat="1" ht="23.25">
      <c r="A1" s="1" t="s">
        <v>22</v>
      </c>
    </row>
    <row r="2" spans="1:29" ht="13.5" thickBot="1"/>
    <row r="3" spans="1:29" s="5" customFormat="1" ht="26.25" customHeight="1">
      <c r="A3" s="47"/>
      <c r="B3" s="48">
        <v>40910</v>
      </c>
      <c r="C3" s="49">
        <v>40941</v>
      </c>
      <c r="D3" s="49">
        <v>40971</v>
      </c>
      <c r="E3" s="49">
        <v>41003</v>
      </c>
      <c r="F3" s="49">
        <v>41034</v>
      </c>
      <c r="G3" s="49">
        <v>41066</v>
      </c>
      <c r="H3" s="49">
        <v>41097</v>
      </c>
      <c r="I3" s="49">
        <v>41129</v>
      </c>
      <c r="J3" s="49">
        <v>41161</v>
      </c>
      <c r="K3" s="49">
        <v>41192</v>
      </c>
      <c r="L3" s="49">
        <v>41224</v>
      </c>
      <c r="M3" s="49">
        <v>41255</v>
      </c>
      <c r="N3" s="49">
        <v>41275</v>
      </c>
      <c r="O3" s="49">
        <v>41307</v>
      </c>
      <c r="P3" s="50">
        <v>41336</v>
      </c>
      <c r="Q3" s="50">
        <v>41368</v>
      </c>
      <c r="R3" s="50">
        <v>41399</v>
      </c>
      <c r="S3" s="50">
        <v>41431</v>
      </c>
      <c r="T3" s="50">
        <v>41462</v>
      </c>
      <c r="U3" s="50">
        <v>41494</v>
      </c>
      <c r="V3" s="50">
        <v>41526</v>
      </c>
      <c r="W3" s="50">
        <v>41557</v>
      </c>
      <c r="X3" s="50">
        <v>41588</v>
      </c>
      <c r="Y3" s="50">
        <v>41619</v>
      </c>
      <c r="Z3" s="50">
        <v>41640</v>
      </c>
      <c r="AA3" s="50">
        <v>41671</v>
      </c>
      <c r="AB3" s="50">
        <v>41700</v>
      </c>
      <c r="AC3" s="50">
        <v>41732</v>
      </c>
    </row>
    <row r="4" spans="1:29" ht="26.25" customHeight="1">
      <c r="A4" s="51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446</v>
      </c>
      <c r="R4" s="8">
        <v>447</v>
      </c>
      <c r="S4" s="8">
        <v>450</v>
      </c>
      <c r="T4" s="8">
        <v>448</v>
      </c>
      <c r="U4" s="8">
        <v>448</v>
      </c>
      <c r="V4" s="8">
        <v>449</v>
      </c>
      <c r="W4" s="8">
        <v>448</v>
      </c>
      <c r="X4" s="8">
        <v>449</v>
      </c>
      <c r="Y4" s="8">
        <v>450</v>
      </c>
      <c r="Z4" s="8">
        <v>450</v>
      </c>
      <c r="AA4" s="8">
        <v>449</v>
      </c>
      <c r="AB4" s="8">
        <v>451</v>
      </c>
      <c r="AC4" s="8">
        <v>451</v>
      </c>
    </row>
    <row r="5" spans="1:29" ht="6.75" customHeight="1" thickBot="1">
      <c r="A5" s="5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2.75" customHeight="1" thickBot="1">
      <c r="A6" s="53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14" customFormat="1" ht="27" customHeight="1">
      <c r="A7" s="51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5194934</v>
      </c>
      <c r="R7" s="13">
        <v>5247975</v>
      </c>
      <c r="S7" s="13">
        <v>4677566</v>
      </c>
      <c r="T7" s="13">
        <v>5215652</v>
      </c>
      <c r="U7" s="13">
        <v>5146740</v>
      </c>
      <c r="V7" s="13">
        <v>4946438</v>
      </c>
      <c r="W7" s="13">
        <v>5139787</v>
      </c>
      <c r="X7" s="13">
        <v>5093468</v>
      </c>
      <c r="Y7" s="13">
        <v>6796552</v>
      </c>
      <c r="Z7" s="13">
        <v>5089885</v>
      </c>
      <c r="AA7" s="13">
        <v>4795824</v>
      </c>
      <c r="AB7" s="13">
        <v>5439117</v>
      </c>
      <c r="AC7" s="13">
        <v>5556138</v>
      </c>
    </row>
    <row r="8" spans="1:29" s="17" customFormat="1" ht="26.25" customHeight="1" thickBot="1">
      <c r="A8" s="51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10971.957</v>
      </c>
      <c r="R8" s="16">
        <v>11267.702789999999</v>
      </c>
      <c r="S8" s="16">
        <v>9276.9660000000003</v>
      </c>
      <c r="T8" s="16">
        <v>10612.598168220002</v>
      </c>
      <c r="U8" s="16">
        <v>10549.572</v>
      </c>
      <c r="V8" s="16">
        <v>9942</v>
      </c>
      <c r="W8" s="16">
        <v>10729.645</v>
      </c>
      <c r="X8" s="16">
        <v>10840.106</v>
      </c>
      <c r="Y8" s="16">
        <v>15747.023999999999</v>
      </c>
      <c r="Z8" s="16">
        <v>11116.937</v>
      </c>
      <c r="AA8" s="16">
        <v>12597.385472538999</v>
      </c>
      <c r="AB8" s="16">
        <v>11425</v>
      </c>
      <c r="AC8" s="16">
        <v>11616.532999999999</v>
      </c>
    </row>
    <row r="9" spans="1:29" ht="12.75" customHeight="1" thickBot="1">
      <c r="A9" s="53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14" customFormat="1" ht="21" customHeight="1">
      <c r="A10" s="54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s="14" customFormat="1" ht="21" customHeight="1">
      <c r="A11" s="54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244908</v>
      </c>
      <c r="R11" s="13">
        <v>247861</v>
      </c>
      <c r="S11" s="13">
        <v>249000</v>
      </c>
      <c r="T11" s="13">
        <v>248770</v>
      </c>
      <c r="U11" s="13">
        <v>249862</v>
      </c>
      <c r="V11" s="13">
        <v>249642</v>
      </c>
      <c r="W11" s="13">
        <v>250272</v>
      </c>
      <c r="X11" s="13">
        <v>257682</v>
      </c>
      <c r="Y11" s="13">
        <v>252165</v>
      </c>
      <c r="Z11" s="13">
        <v>252070</v>
      </c>
      <c r="AA11" s="13">
        <v>252161</v>
      </c>
      <c r="AB11" s="13">
        <v>252895</v>
      </c>
      <c r="AC11" s="13">
        <v>252541</v>
      </c>
    </row>
    <row r="12" spans="1:29" s="14" customFormat="1" ht="21" customHeight="1">
      <c r="A12" s="54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1181106</v>
      </c>
      <c r="R12" s="13">
        <v>1183040</v>
      </c>
      <c r="S12" s="13">
        <v>1190074</v>
      </c>
      <c r="T12" s="13">
        <v>1195802</v>
      </c>
      <c r="U12" s="13">
        <v>1180108</v>
      </c>
      <c r="V12" s="13">
        <v>1187521</v>
      </c>
      <c r="W12" s="13">
        <v>1191561</v>
      </c>
      <c r="X12" s="13">
        <v>1201494</v>
      </c>
      <c r="Y12" s="13">
        <f>1175622+37972</f>
        <v>1213594</v>
      </c>
      <c r="Z12" s="13">
        <f>1184810+38424</f>
        <v>1223234</v>
      </c>
      <c r="AA12" s="13">
        <v>1226926</v>
      </c>
      <c r="AB12" s="13">
        <v>1236622</v>
      </c>
      <c r="AC12" s="13">
        <v>1248579</v>
      </c>
    </row>
    <row r="13" spans="1:29" s="14" customFormat="1" ht="21" customHeight="1">
      <c r="A13" s="54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1426014</v>
      </c>
      <c r="R13" s="13">
        <v>1430901</v>
      </c>
      <c r="S13" s="13">
        <v>1439074</v>
      </c>
      <c r="T13" s="13">
        <v>1444572</v>
      </c>
      <c r="U13" s="13">
        <v>1429970</v>
      </c>
      <c r="V13" s="13">
        <v>1437163</v>
      </c>
      <c r="W13" s="13">
        <v>1441833</v>
      </c>
      <c r="X13" s="13">
        <v>1459176</v>
      </c>
      <c r="Y13" s="13">
        <f>Y11+Y12</f>
        <v>1465759</v>
      </c>
      <c r="Z13" s="13">
        <f>Z11+Z12</f>
        <v>1475304</v>
      </c>
      <c r="AA13" s="13">
        <v>1479087</v>
      </c>
      <c r="AB13" s="13">
        <v>1489517</v>
      </c>
      <c r="AC13" s="13">
        <v>1501120</v>
      </c>
    </row>
    <row r="14" spans="1:29" s="14" customFormat="1" ht="10.5" customHeight="1">
      <c r="A14" s="5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ht="21" customHeight="1">
      <c r="A15" s="51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21" customHeight="1">
      <c r="A16" s="51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1930.894</v>
      </c>
      <c r="R16" s="19">
        <v>1998.104</v>
      </c>
      <c r="S16" s="19">
        <v>2287.8440000000001</v>
      </c>
      <c r="T16" s="19">
        <v>2010.63382864</v>
      </c>
      <c r="U16" s="19">
        <v>2051.136</v>
      </c>
      <c r="V16" s="19">
        <v>2096.4110000000001</v>
      </c>
      <c r="W16" s="19">
        <v>2069.3939999999998</v>
      </c>
      <c r="X16" s="19">
        <v>2360.2869999999998</v>
      </c>
      <c r="Y16" s="19">
        <v>2150.1</v>
      </c>
      <c r="Z16" s="19">
        <v>2083.1619999999998</v>
      </c>
      <c r="AA16" s="19">
        <v>2375.2124715299997</v>
      </c>
      <c r="AB16" s="19">
        <v>2762.3</v>
      </c>
      <c r="AC16" s="19">
        <v>2128.5</v>
      </c>
    </row>
    <row r="17" spans="1:29" ht="17.25" customHeight="1">
      <c r="A17" s="56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3" hidden="1" customHeight="1">
      <c r="A18" s="5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45" customHeight="1">
      <c r="A19" s="57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1768.61740222</v>
      </c>
      <c r="R19" s="21">
        <v>1694.6310000000001</v>
      </c>
      <c r="S19" s="21">
        <v>2111.96</v>
      </c>
      <c r="T19" s="21">
        <v>1828.7</v>
      </c>
      <c r="U19" s="21">
        <v>1871.5685989999999</v>
      </c>
      <c r="V19" s="21">
        <v>1931.6114359999999</v>
      </c>
      <c r="W19" s="21">
        <v>1890.0830000000001</v>
      </c>
      <c r="X19" s="21">
        <v>2159.6999999999998</v>
      </c>
      <c r="Y19" s="21">
        <v>1886.122957</v>
      </c>
      <c r="Z19" s="21">
        <v>1878.82953</v>
      </c>
      <c r="AA19" s="21">
        <f>2161.864417</f>
        <v>2161.8644169999998</v>
      </c>
      <c r="AB19" s="21">
        <v>2096.4</v>
      </c>
      <c r="AC19" s="21">
        <v>1900.873</v>
      </c>
    </row>
    <row r="20" spans="1:29" ht="12" customHeight="1">
      <c r="A20" s="5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27.75" customHeight="1">
      <c r="A21" s="57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/>
      <c r="S21" s="8">
        <v>115.1</v>
      </c>
      <c r="T21" s="8"/>
      <c r="U21" s="8"/>
      <c r="V21" s="8">
        <v>117.9</v>
      </c>
      <c r="W21" s="8"/>
      <c r="X21" s="8"/>
      <c r="Y21" s="24">
        <v>124.21299999999999</v>
      </c>
      <c r="Z21" s="24"/>
      <c r="AA21" s="24"/>
      <c r="AB21" s="24">
        <v>139.63999999999999</v>
      </c>
      <c r="AC21" s="24"/>
    </row>
    <row r="22" spans="1:29" ht="15.75" thickBot="1">
      <c r="A22" s="5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6"/>
      <c r="AC22" s="26"/>
    </row>
    <row r="23" spans="1:29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29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29" ht="15">
      <c r="A25" s="27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29" ht="15">
      <c r="A26" s="28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29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29" s="31" customFormat="1" ht="18.7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s="35" customFormat="1" ht="27" customHeight="1">
      <c r="A30" s="60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9">
        <f t="shared" ref="Q30:V30" si="0">Q3</f>
        <v>41368</v>
      </c>
      <c r="R30" s="59">
        <f t="shared" si="0"/>
        <v>41399</v>
      </c>
      <c r="S30" s="59">
        <f t="shared" si="0"/>
        <v>41431</v>
      </c>
      <c r="T30" s="59">
        <f t="shared" si="0"/>
        <v>41462</v>
      </c>
      <c r="U30" s="59">
        <f t="shared" si="0"/>
        <v>41494</v>
      </c>
      <c r="V30" s="59">
        <f t="shared" si="0"/>
        <v>41526</v>
      </c>
      <c r="W30" s="59">
        <v>41557</v>
      </c>
      <c r="X30" s="59">
        <f t="shared" ref="X30:AB30" si="1">X3</f>
        <v>41588</v>
      </c>
      <c r="Y30" s="59">
        <f t="shared" si="1"/>
        <v>41619</v>
      </c>
      <c r="Z30" s="59">
        <f t="shared" si="1"/>
        <v>41640</v>
      </c>
      <c r="AA30" s="59">
        <f t="shared" si="1"/>
        <v>41671</v>
      </c>
      <c r="AB30" s="59">
        <f t="shared" si="1"/>
        <v>41700</v>
      </c>
      <c r="AC30" s="59">
        <f t="shared" ref="AC30" si="2">AC3</f>
        <v>41732</v>
      </c>
    </row>
    <row r="31" spans="1:29" s="35" customFormat="1" ht="14.25" customHeight="1">
      <c r="A31" s="61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29" s="35" customFormat="1" ht="21" customHeight="1">
      <c r="A32" s="62" t="s">
        <v>16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220770</v>
      </c>
      <c r="R32" s="38">
        <v>225759</v>
      </c>
      <c r="S32" s="38">
        <v>229500</v>
      </c>
      <c r="T32" s="38">
        <v>234910</v>
      </c>
      <c r="U32" s="38">
        <v>235346</v>
      </c>
      <c r="V32" s="38">
        <v>234435</v>
      </c>
      <c r="W32" s="38">
        <v>234949</v>
      </c>
      <c r="X32" s="38">
        <f>'[2]November 2013'!W35</f>
        <v>237508</v>
      </c>
      <c r="Y32" s="38">
        <f>'[2]December 2013'!W35</f>
        <v>240808</v>
      </c>
      <c r="Z32" s="38">
        <v>240601</v>
      </c>
      <c r="AA32" s="38">
        <v>243965</v>
      </c>
      <c r="AB32" s="38">
        <v>235627</v>
      </c>
      <c r="AC32" s="38">
        <v>252507</v>
      </c>
    </row>
    <row r="33" spans="1:29" s="35" customFormat="1" ht="6.75" customHeight="1" thickBot="1">
      <c r="A33" s="6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</row>
    <row r="34" spans="1:29" s="35" customFormat="1" ht="17.25" customHeight="1" thickBot="1">
      <c r="A34" s="6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s="35" customFormat="1" ht="15.75">
      <c r="A35" s="62" t="s">
        <v>17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367947</v>
      </c>
      <c r="R35" s="42">
        <v>385013</v>
      </c>
      <c r="S35" s="42">
        <v>366954</v>
      </c>
      <c r="T35" s="42">
        <v>406022</v>
      </c>
      <c r="U35" s="42">
        <v>392209</v>
      </c>
      <c r="V35" s="42">
        <v>375620</v>
      </c>
      <c r="W35" s="42">
        <v>410190</v>
      </c>
      <c r="X35" s="42">
        <f>'[2]November 2013'!X37</f>
        <v>398849</v>
      </c>
      <c r="Y35" s="42">
        <f>'[2]December 2013'!X37</f>
        <v>525624</v>
      </c>
      <c r="Z35" s="42">
        <f>'[2]January 2014'!W37</f>
        <v>402112</v>
      </c>
      <c r="AA35" s="42">
        <v>375413</v>
      </c>
      <c r="AB35" s="42">
        <v>422037</v>
      </c>
      <c r="AC35" s="42">
        <v>435923</v>
      </c>
    </row>
    <row r="36" spans="1:29" s="35" customFormat="1" ht="15.75">
      <c r="A36" s="62" t="s">
        <v>18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133366.84722600001</v>
      </c>
      <c r="R36" s="38">
        <v>88654.171180000005</v>
      </c>
      <c r="S36" s="38">
        <v>123315.401</v>
      </c>
      <c r="T36" s="38">
        <v>110439.07325723401</v>
      </c>
      <c r="U36" s="38">
        <v>83870.612330999997</v>
      </c>
      <c r="V36" s="38">
        <f>131569.138084</f>
        <v>131569.13808400001</v>
      </c>
      <c r="W36" s="38">
        <v>105040.50852712478</v>
      </c>
      <c r="X36" s="38">
        <f>'[2]November 2013'!X41/1000000</f>
        <v>84908.775735624222</v>
      </c>
      <c r="Y36" s="38">
        <f>'[2]December 2013'!X41/1000000</f>
        <v>187514.1931471756</v>
      </c>
      <c r="Z36" s="38">
        <f>117692056832.556/1000000</f>
        <v>117692.056832556</v>
      </c>
      <c r="AA36" s="38">
        <v>82396.713636</v>
      </c>
      <c r="AB36" s="38">
        <v>104323</v>
      </c>
      <c r="AC36" s="38">
        <v>97269.4</v>
      </c>
    </row>
    <row r="37" spans="1:29" s="35" customFormat="1" ht="16.5" thickBot="1">
      <c r="A37" s="63" t="s">
        <v>19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121727.718441</v>
      </c>
      <c r="R37" s="44">
        <v>115113.088988</v>
      </c>
      <c r="S37" s="44">
        <v>116480.074398</v>
      </c>
      <c r="T37" s="44">
        <v>115617.07399999999</v>
      </c>
      <c r="U37" s="44">
        <v>111648.766497</v>
      </c>
      <c r="V37" s="44">
        <v>113862.141118</v>
      </c>
      <c r="W37" s="44">
        <v>112979.97785884212</v>
      </c>
      <c r="X37" s="44">
        <f>[2]Workings!X32/1000000</f>
        <v>110428.05039309504</v>
      </c>
      <c r="Y37" s="44">
        <f>[2]Workings!Y32/1000000</f>
        <v>116851.89562260175</v>
      </c>
      <c r="Z37" s="44">
        <f>[2]Workings!Z32/1000000</f>
        <v>117692.05683255615</v>
      </c>
      <c r="AA37" s="44">
        <f>[2]Workings!AA32/1000000</f>
        <v>100044.38523428794</v>
      </c>
      <c r="AB37" s="44">
        <v>101471</v>
      </c>
      <c r="AC37" s="44">
        <v>100420.40159909369</v>
      </c>
    </row>
    <row r="38" spans="1:29" s="31" customFormat="1" ht="15">
      <c r="A38" s="28" t="s">
        <v>20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1:29" ht="15">
      <c r="A39" s="28" t="s">
        <v>21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46"/>
    </row>
  </sheetData>
  <pageMargins left="0.20866141699999999" right="0.20866141699999999" top="0.49803149600000002" bottom="0.49803149600000002" header="6.4960630000000005E-2" footer="6.4960630000000005E-2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2014-06-06T12:40:59Z</cp:lastPrinted>
  <dcterms:created xsi:type="dcterms:W3CDTF">2014-06-02T09:52:41Z</dcterms:created>
  <dcterms:modified xsi:type="dcterms:W3CDTF">2014-06-06T12:42:28Z</dcterms:modified>
</cp:coreProperties>
</file>