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10095"/>
  </bookViews>
  <sheets>
    <sheet name="52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'52a-b'!$A$1:$AC$39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Z19" i="1" l="1"/>
  <c r="Y12" i="1"/>
  <c r="Y13" i="1" s="1"/>
  <c r="X12" i="1"/>
  <c r="X13" i="1" s="1"/>
  <c r="AC30" i="1" l="1"/>
  <c r="AA37" i="1" l="1"/>
  <c r="Z37" i="1"/>
  <c r="Y37" i="1"/>
  <c r="X37" i="1"/>
  <c r="Z36" i="1"/>
  <c r="Y36" i="1"/>
  <c r="X36" i="1"/>
  <c r="V36" i="1"/>
  <c r="Z35" i="1"/>
  <c r="Y35" i="1"/>
  <c r="X35" i="1"/>
  <c r="Y32" i="1"/>
  <c r="X32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<sst xmlns="http://schemas.openxmlformats.org/spreadsheetml/2006/main" count="24" uniqueCount="24">
  <si>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</si>
  <si>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</si>
  <si>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</si>
  <si>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</si>
  <si>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</si>
  <si>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</si>
  <si>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</si>
  <si>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</si>
  <si>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</si>
  <si>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</si>
  <si>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</si>
  <si>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</si>
  <si>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</si>
  <si>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</si>
  <si>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</si>
  <si>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</si>
  <si>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</si>
  <si>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</si>
  <si>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</si>
  <si>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</si>
  <si>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</si>
  <si>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</si>
  <si>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May 2013 - May 2014</t>
  </si>
  <si>
    <t>Table 52b: Internet Banking Transactions: May 2013 -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</si>
</sst>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4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_restoreAsAt20140315/CONSOLIDATION/BANK%20STRUCTURE/2014/Consolidated%20Jan-Dec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January 2014"/>
      <sheetName val="February 2014"/>
      <sheetName val="Table 52a-52b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5">
          <cell r="W35">
            <v>237508</v>
          </cell>
        </row>
        <row r="37">
          <cell r="X37">
            <v>398849</v>
          </cell>
        </row>
        <row r="41">
          <cell r="X41">
            <v>84908775735.624222</v>
          </cell>
        </row>
      </sheetData>
      <sheetData sheetId="12" refreshError="1">
        <row r="35">
          <cell r="W35">
            <v>240808</v>
          </cell>
        </row>
        <row r="37">
          <cell r="X37">
            <v>525624</v>
          </cell>
        </row>
        <row r="41">
          <cell r="X41">
            <v>187514193147.1756</v>
          </cell>
        </row>
      </sheetData>
      <sheetData sheetId="13" refreshError="1">
        <row r="37">
          <cell r="W37">
            <v>402112</v>
          </cell>
        </row>
      </sheetData>
      <sheetData sheetId="14" refreshError="1"/>
      <sheetData sheetId="15" refreshError="1"/>
      <sheetData sheetId="16" refreshError="1">
        <row r="32">
          <cell r="X32">
            <v>110428050393.09503</v>
          </cell>
          <cell r="Y32">
            <v>116851895622.60175</v>
          </cell>
          <cell r="Z32">
            <v>117692056832.55615</v>
          </cell>
          <cell r="AA32">
            <v>100044385234.28793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topLeftCell="A12" zoomScaleNormal="100" workbookViewId="0">
      <selection activeCell="X24" sqref="X24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16" width="11.85546875" style="4" hidden="1" customWidth="1"/>
    <col min="17" max="29" width="11.85546875" style="4" bestFit="1" customWidth="1"/>
    <col min="30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9" s="2" customFormat="1" ht="23.25">
      <c r="A1" s="1" t="s">
        <v>22</v>
      </c>
    </row>
    <row r="2" spans="1:29" ht="13.5" thickBot="1"/>
    <row r="3" spans="1:29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41399</v>
      </c>
      <c r="R3" s="50">
        <v>41431</v>
      </c>
      <c r="S3" s="50">
        <v>41462</v>
      </c>
      <c r="T3" s="50">
        <v>41494</v>
      </c>
      <c r="U3" s="50">
        <v>41526</v>
      </c>
      <c r="V3" s="50">
        <v>41557</v>
      </c>
      <c r="W3" s="50">
        <v>41588</v>
      </c>
      <c r="X3" s="50">
        <v>41619</v>
      </c>
      <c r="Y3" s="50">
        <v>41640</v>
      </c>
      <c r="Z3" s="50">
        <v>41671</v>
      </c>
      <c r="AA3" s="50">
        <v>41700</v>
      </c>
      <c r="AB3" s="50">
        <v>41732</v>
      </c>
      <c r="AC3" s="50">
        <v>41762</v>
      </c>
    </row>
    <row r="4" spans="1:29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</row>
    <row r="5" spans="1:29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</row>
    <row r="8" spans="1:29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</row>
    <row r="9" spans="1:29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</row>
    <row r="12" spans="1:29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</row>
    <row r="13" spans="1:29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</row>
    <row r="14" spans="1:29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</row>
    <row r="17" spans="1:29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</row>
    <row r="20" spans="1:29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</row>
    <row r="22" spans="1:29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</row>
    <row r="23" spans="1:29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29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29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29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29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29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V30" si="0">Q3</f>
        <v>41399</v>
      </c>
      <c r="R30" s="59">
        <f t="shared" si="0"/>
        <v>41431</v>
      </c>
      <c r="S30" s="59">
        <f t="shared" si="0"/>
        <v>41462</v>
      </c>
      <c r="T30" s="59">
        <f t="shared" si="0"/>
        <v>41494</v>
      </c>
      <c r="U30" s="59">
        <f t="shared" si="0"/>
        <v>41526</v>
      </c>
      <c r="V30" s="59">
        <f t="shared" si="0"/>
        <v>41557</v>
      </c>
      <c r="W30" s="59">
        <v>41557</v>
      </c>
      <c r="X30" s="59">
        <f t="shared" ref="X30:AB30" si="1">X3</f>
        <v>41619</v>
      </c>
      <c r="Y30" s="59">
        <f t="shared" si="1"/>
        <v>41640</v>
      </c>
      <c r="Z30" s="59">
        <f t="shared" si="1"/>
        <v>41671</v>
      </c>
      <c r="AA30" s="59">
        <f t="shared" si="1"/>
        <v>41700</v>
      </c>
      <c r="AB30" s="59">
        <f t="shared" si="1"/>
        <v>41732</v>
      </c>
      <c r="AC30" s="59">
        <f t="shared" ref="AC30" si="2">AC3</f>
        <v>41762</v>
      </c>
    </row>
    <row r="31" spans="1:29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220770</v>
      </c>
      <c r="R32" s="38">
        <v>225759</v>
      </c>
      <c r="S32" s="38">
        <v>229500</v>
      </c>
      <c r="T32" s="38">
        <v>234910</v>
      </c>
      <c r="U32" s="38">
        <v>235346</v>
      </c>
      <c r="V32" s="38">
        <v>234435</v>
      </c>
      <c r="W32" s="38">
        <v>234949</v>
      </c>
      <c r="X32" s="38">
        <f>'[2]November 2013'!W35</f>
        <v>237508</v>
      </c>
      <c r="Y32" s="38">
        <f>'[2]December 2013'!W35</f>
        <v>240808</v>
      </c>
      <c r="Z32" s="38">
        <v>240601</v>
      </c>
      <c r="AA32" s="38">
        <v>243965</v>
      </c>
      <c r="AB32" s="38">
        <v>235627</v>
      </c>
      <c r="AC32" s="38">
        <v>257288</v>
      </c>
    </row>
    <row r="33" spans="1:29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1:29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367947</v>
      </c>
      <c r="R35" s="42">
        <v>385013</v>
      </c>
      <c r="S35" s="42">
        <v>366954</v>
      </c>
      <c r="T35" s="42">
        <v>406022</v>
      </c>
      <c r="U35" s="42">
        <v>392209</v>
      </c>
      <c r="V35" s="42">
        <v>375620</v>
      </c>
      <c r="W35" s="42">
        <v>410190</v>
      </c>
      <c r="X35" s="42">
        <f>'[2]November 2013'!X37</f>
        <v>398849</v>
      </c>
      <c r="Y35" s="42">
        <f>'[2]December 2013'!X37</f>
        <v>525624</v>
      </c>
      <c r="Z35" s="42">
        <f>'[2]January 2014'!W37</f>
        <v>402112</v>
      </c>
      <c r="AA35" s="42">
        <v>375413</v>
      </c>
      <c r="AB35" s="42">
        <v>422037</v>
      </c>
      <c r="AC35" s="42">
        <v>441066</v>
      </c>
    </row>
    <row r="36" spans="1:29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133366.84722600001</v>
      </c>
      <c r="R36" s="38">
        <v>88654.171180000005</v>
      </c>
      <c r="S36" s="38">
        <v>123315.401</v>
      </c>
      <c r="T36" s="38">
        <v>110439.07325723401</v>
      </c>
      <c r="U36" s="38">
        <v>83870.612330999997</v>
      </c>
      <c r="V36" s="38">
        <f>131569.138084</f>
        <v>131569.13808400001</v>
      </c>
      <c r="W36" s="38">
        <v>105040.50852712478</v>
      </c>
      <c r="X36" s="38">
        <f>'[2]November 2013'!X41/1000000</f>
        <v>84908.775735624222</v>
      </c>
      <c r="Y36" s="38">
        <f>'[2]December 2013'!X41/1000000</f>
        <v>187514.1931471756</v>
      </c>
      <c r="Z36" s="38">
        <f>117692056832.556/1000000</f>
        <v>117692.056832556</v>
      </c>
      <c r="AA36" s="38">
        <v>82396.713636</v>
      </c>
      <c r="AB36" s="38">
        <v>104323</v>
      </c>
      <c r="AC36" s="38">
        <v>126271.62020400001</v>
      </c>
    </row>
    <row r="37" spans="1:29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121727.718441</v>
      </c>
      <c r="R37" s="44">
        <v>115113.088988</v>
      </c>
      <c r="S37" s="44">
        <v>116480.074398</v>
      </c>
      <c r="T37" s="44">
        <v>115617.07399999999</v>
      </c>
      <c r="U37" s="44">
        <v>111648.766497</v>
      </c>
      <c r="V37" s="44">
        <v>113862.141118</v>
      </c>
      <c r="W37" s="44">
        <v>112979.97785884212</v>
      </c>
      <c r="X37" s="44">
        <f>[2]Workings!X32/1000000</f>
        <v>110428.05039309504</v>
      </c>
      <c r="Y37" s="44">
        <f>[2]Workings!Y32/1000000</f>
        <v>116851.89562260175</v>
      </c>
      <c r="Z37" s="44">
        <f>[2]Workings!Z32/1000000</f>
        <v>117692.05683255615</v>
      </c>
      <c r="AA37" s="44">
        <f>[2]Workings!AA32/1000000</f>
        <v>100044.38523428794</v>
      </c>
      <c r="AB37" s="44">
        <v>101471</v>
      </c>
      <c r="AC37" s="44">
        <v>105590.64532</v>
      </c>
    </row>
    <row r="38" spans="1:29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ageMargins left="0.20866141699999999" right="0.20866141699999999" top="0.49803149600000002" bottom="0.49803149600000002" header="6.4960630000000005E-2" footer="6.4960630000000005E-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Brian Kwok Chung Yee</cp:lastModifiedBy>
  <cp:lastPrinted>2014-06-06T12:40:59Z</cp:lastPrinted>
  <dcterms:created xsi:type="dcterms:W3CDTF">2014-06-02T09:52:41Z</dcterms:created>
  <dcterms:modified xsi:type="dcterms:W3CDTF">2014-07-08T05:17:20Z</dcterms:modified>
</cp:coreProperties>
</file>