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601" activeTab="0"/>
  </bookViews>
  <sheets>
    <sheet name="4a&amp;4b" sheetId="1" r:id="rId1"/>
  </sheets>
  <externalReferences>
    <externalReference r:id="rId4"/>
    <externalReference r:id="rId5"/>
  </externalReferences>
  <definedNames>
    <definedName name="_xlnm.Print_Area" localSheetId="0">'4a&amp;4b'!$A$1:$Z$224</definedName>
  </definedNames>
  <calcPr fullCalcOnLoad="1"/>
</workbook>
</file>

<file path=xl/sharedStrings.xml><?xml version="1.0" encoding="utf-8"?>
<sst xmlns="http://schemas.openxmlformats.org/spreadsheetml/2006/main" count="137" uniqueCount="89">
  <si>
    <t>End</t>
  </si>
  <si>
    <t>RESERVES</t>
  </si>
  <si>
    <t>FOREIGN ASSETS</t>
  </si>
  <si>
    <t xml:space="preserve">Claims </t>
  </si>
  <si>
    <t xml:space="preserve">Other </t>
  </si>
  <si>
    <t xml:space="preserve">TOTAL </t>
  </si>
  <si>
    <t>of</t>
  </si>
  <si>
    <t xml:space="preserve">Cash </t>
  </si>
  <si>
    <t>Balances</t>
  </si>
  <si>
    <t>Bank of</t>
  </si>
  <si>
    <t xml:space="preserve">Foreign </t>
  </si>
  <si>
    <t>Foreign</t>
  </si>
  <si>
    <t>Treasury</t>
  </si>
  <si>
    <t>Government</t>
  </si>
  <si>
    <t>Advances</t>
  </si>
  <si>
    <t>Total</t>
  </si>
  <si>
    <t>Bills</t>
  </si>
  <si>
    <t>Loans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</si>
  <si>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</si>
  <si>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</si>
  <si>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</si>
  <si>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</si>
  <si>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</si>
  <si>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</si>
  <si>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</si>
  <si>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 xml:space="preserve">Notes  </t>
  </si>
  <si>
    <t>Securities</t>
  </si>
  <si>
    <t xml:space="preserve"> </t>
  </si>
  <si>
    <t>Recei-</t>
  </si>
  <si>
    <t>and</t>
  </si>
  <si>
    <t>Credits and</t>
  </si>
  <si>
    <t>Hand</t>
  </si>
  <si>
    <t>Banks</t>
  </si>
  <si>
    <t>Discounted</t>
  </si>
  <si>
    <t>vable</t>
  </si>
  <si>
    <t>Abroad</t>
  </si>
  <si>
    <t>(Rs million)</t>
  </si>
  <si>
    <t>on</t>
  </si>
  <si>
    <t>Acceptances</t>
  </si>
  <si>
    <t>outside</t>
  </si>
  <si>
    <t>Local Bills</t>
  </si>
  <si>
    <t>Purchased</t>
  </si>
  <si>
    <t>Investment</t>
  </si>
  <si>
    <t>in Shares</t>
  </si>
  <si>
    <t>Debentures</t>
  </si>
  <si>
    <r>
      <t>Assets</t>
    </r>
    <r>
      <rPr>
        <b/>
        <vertAlign val="superscript"/>
        <sz val="9"/>
        <rFont val="Arial"/>
        <family val="2"/>
      </rPr>
      <t>2</t>
    </r>
  </si>
  <si>
    <r>
      <t>Guarantees</t>
    </r>
    <r>
      <rPr>
        <b/>
        <vertAlign val="superscript"/>
        <sz val="9"/>
        <rFont val="Arial"/>
        <family val="2"/>
      </rPr>
      <t>3</t>
    </r>
  </si>
  <si>
    <r>
      <t>CLAIMS ON PRIVATE SECTOR</t>
    </r>
    <r>
      <rPr>
        <b/>
        <vertAlign val="superscript"/>
        <sz val="9"/>
        <rFont val="Arial"/>
        <family val="2"/>
      </rPr>
      <t>1</t>
    </r>
  </si>
  <si>
    <t>CLAIMS ON BUDGETARY CENTRAL GOVERNMENT</t>
  </si>
  <si>
    <t>Claims on</t>
  </si>
  <si>
    <t>Global</t>
  </si>
  <si>
    <t>Business</t>
  </si>
  <si>
    <t>Licence</t>
  </si>
  <si>
    <t>Holders</t>
  </si>
  <si>
    <r>
      <t>3</t>
    </r>
    <r>
      <rPr>
        <i/>
        <sz val="9"/>
        <rFont val="Arial"/>
        <family val="2"/>
      </rPr>
      <t xml:space="preserve"> For a breakdown, see Table 4b.</t>
    </r>
  </si>
  <si>
    <r>
      <t>1</t>
    </r>
    <r>
      <rPr>
        <i/>
        <sz val="9"/>
        <rFont val="Arial"/>
        <family val="2"/>
      </rPr>
      <t>Include Claims on Public Corporations and State and Local Government.</t>
    </r>
  </si>
  <si>
    <r>
      <t>2</t>
    </r>
    <r>
      <rPr>
        <i/>
        <sz val="9"/>
        <rFont val="Arial"/>
        <family val="2"/>
      </rPr>
      <t>Include Interbank Loans and Fixed Assets.</t>
    </r>
  </si>
  <si>
    <r>
      <t xml:space="preserve">* </t>
    </r>
    <r>
      <rPr>
        <i/>
        <sz val="9"/>
        <rFont val="Arial"/>
        <family val="2"/>
      </rPr>
      <t>Based on the segmental reporting of assets and liabilities of banks.</t>
    </r>
  </si>
  <si>
    <t>Source: Statistics Division.</t>
  </si>
  <si>
    <t>Figures may not add up to totals due to rounding.</t>
  </si>
  <si>
    <t xml:space="preserve">Oct-10 </t>
  </si>
  <si>
    <t>Capital</t>
  </si>
  <si>
    <t>DEPOSITS</t>
  </si>
  <si>
    <t>Budgetary</t>
  </si>
  <si>
    <t xml:space="preserve">Interbank </t>
  </si>
  <si>
    <t>Borrowings</t>
  </si>
  <si>
    <t>BORROWINGS FROM</t>
  </si>
  <si>
    <t>Other</t>
  </si>
  <si>
    <t>TOTAL</t>
  </si>
  <si>
    <t>Guarantees</t>
  </si>
  <si>
    <t>Demand</t>
  </si>
  <si>
    <r>
      <t>Savings</t>
    </r>
    <r>
      <rPr>
        <b/>
        <vertAlign val="superscript"/>
        <sz val="9"/>
        <rFont val="Arial"/>
        <family val="2"/>
      </rPr>
      <t>1</t>
    </r>
  </si>
  <si>
    <t>Central</t>
  </si>
  <si>
    <t>from</t>
  </si>
  <si>
    <t>Payable</t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</si>
  <si>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</si>
  <si>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</si>
  <si>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</si>
  <si>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</si>
  <si>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</si>
  <si>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</si>
  <si>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</si>
  <si>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9"/>
        <rFont val="Arial"/>
        <family val="2"/>
      </rPr>
      <t xml:space="preserve"> Include margin deposits.</t>
    </r>
  </si>
  <si>
    <t>Coins</t>
  </si>
  <si>
    <t>Time</t>
  </si>
  <si>
    <r>
      <t>Liabilities</t>
    </r>
    <r>
      <rPr>
        <b/>
        <vertAlign val="superscript"/>
        <sz val="9"/>
        <rFont val="Arial"/>
        <family val="2"/>
      </rPr>
      <t>2</t>
    </r>
  </si>
  <si>
    <r>
      <t>2</t>
    </r>
    <r>
      <rPr>
        <i/>
        <sz val="9"/>
        <rFont val="Arial"/>
        <family val="2"/>
      </rPr>
      <t xml:space="preserve"> Include borrowings from other institutions (local and foreign).</t>
    </r>
  </si>
  <si>
    <t>Table 4a: Banks* - Assets: June 2012 - June 2013</t>
  </si>
  <si>
    <t>Table 4b*: Banks - Liabilities: June 2012 - June 2013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</si>
</sst>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000000000000000000"/>
    <numFmt numFmtId="197" formatCode="#,##0.00000000000000000000"/>
    <numFmt numFmtId="198" formatCode="#,##0.000000000000000000000"/>
    <numFmt numFmtId="199" formatCode="#,##0.0000000000000000000000"/>
    <numFmt numFmtId="200" formatCode="#,##0.00000000000000000000000"/>
    <numFmt numFmtId="201" formatCode="#,##0.000000000000000000000000"/>
    <numFmt numFmtId="202" formatCode="#,##0.0000000000000000000000000"/>
    <numFmt numFmtId="203" formatCode="#,##0.00000000000000000000000000"/>
    <numFmt numFmtId="204" formatCode="#,##0.000000000000000000000000000"/>
    <numFmt numFmtId="205" formatCode="#,##0.0000000000000000000000000000"/>
    <numFmt numFmtId="206" formatCode="#,##0.00000000000000000000000000000"/>
    <numFmt numFmtId="207" formatCode="#,##0.000000000000000000000000000000"/>
    <numFmt numFmtId="208" formatCode="#,##0.0000000000000000000000000000000"/>
    <numFmt numFmtId="209" formatCode="#,##0.00000000000000000000000000000000"/>
    <numFmt numFmtId="210" formatCode="#,##0.000000000000000000000000000000000"/>
    <numFmt numFmtId="211" formatCode="0.000"/>
    <numFmt numFmtId="212" formatCode="0.0"/>
    <numFmt numFmtId="213" formatCode="_-* #,##0.0_-;\-* #,##0.0_-;_-* &quot;-&quot;??_-;_-@_-"/>
    <numFmt numFmtId="214" formatCode="_-* #,##0.000_-;\-* #,##0.000_-;_-* &quot;-&quot;??_-;_-@_-"/>
    <numFmt numFmtId="215" formatCode="#,##0.0\ "/>
    <numFmt numFmtId="216" formatCode="#,##0.0,,"/>
    <numFmt numFmtId="217" formatCode="0.0,,"/>
    <numFmt numFmtId="218" formatCode="0.0000"/>
    <numFmt numFmtId="219" formatCode="0.000%"/>
    <numFmt numFmtId="220" formatCode="0.0000%"/>
    <numFmt numFmtId="221" formatCode="0.00000%"/>
    <numFmt numFmtId="222" formatCode="#,##0.0_);[Red]\(#,##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78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0" applyNumberFormat="1" applyFont="1" applyFill="1" applyBorder="1" applyAlignment="1">
      <alignment/>
    </xf>
    <xf numFmtId="179" fontId="4" fillId="32" borderId="12" xfId="0" applyNumberFormat="1" applyFont="1" applyFill="1" applyBorder="1" applyAlignment="1">
      <alignment/>
    </xf>
    <xf numFmtId="179" fontId="5" fillId="32" borderId="13" xfId="0" applyNumberFormat="1" applyFont="1" applyFill="1" applyBorder="1" applyAlignment="1">
      <alignment/>
    </xf>
    <xf numFmtId="179" fontId="4" fillId="32" borderId="14" xfId="0" applyNumberFormat="1" applyFont="1" applyFill="1" applyBorder="1" applyAlignment="1">
      <alignment/>
    </xf>
    <xf numFmtId="179" fontId="5" fillId="32" borderId="15" xfId="0" applyNumberFormat="1" applyFont="1" applyFill="1" applyBorder="1" applyAlignment="1">
      <alignment/>
    </xf>
    <xf numFmtId="179" fontId="4" fillId="32" borderId="16" xfId="0" applyNumberFormat="1" applyFont="1" applyFill="1" applyBorder="1" applyAlignment="1">
      <alignment/>
    </xf>
    <xf numFmtId="179" fontId="5" fillId="32" borderId="17" xfId="0" applyNumberFormat="1" applyFont="1" applyFill="1" applyBorder="1" applyAlignment="1">
      <alignment/>
    </xf>
    <xf numFmtId="179" fontId="4" fillId="32" borderId="10" xfId="0" applyNumberFormat="1" applyFont="1" applyFill="1" applyBorder="1" applyAlignment="1">
      <alignment/>
    </xf>
    <xf numFmtId="17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42" applyNumberFormat="1" applyFont="1" applyFill="1" applyBorder="1" applyAlignment="1">
      <alignment horizontal="right"/>
    </xf>
    <xf numFmtId="179" fontId="5" fillId="32" borderId="13" xfId="0" applyNumberFormat="1" applyFont="1" applyFill="1" applyBorder="1" applyAlignment="1">
      <alignment horizontal="right"/>
    </xf>
    <xf numFmtId="179" fontId="5" fillId="32" borderId="15" xfId="0" applyNumberFormat="1" applyFont="1" applyFill="1" applyBorder="1" applyAlignment="1">
      <alignment horizontal="right"/>
    </xf>
    <xf numFmtId="17" fontId="5" fillId="33" borderId="10" xfId="0" applyNumberFormat="1" applyFont="1" applyFill="1" applyBorder="1" applyAlignment="1" applyProtection="1" quotePrefix="1">
      <alignment horizontal="left"/>
      <protection hidden="1" locked="0"/>
    </xf>
    <xf numFmtId="179" fontId="4" fillId="32" borderId="18" xfId="0" applyNumberFormat="1" applyFont="1" applyFill="1" applyBorder="1" applyAlignment="1">
      <alignment/>
    </xf>
    <xf numFmtId="179" fontId="4" fillId="32" borderId="19" xfId="0" applyNumberFormat="1" applyFont="1" applyFill="1" applyBorder="1" applyAlignment="1">
      <alignment/>
    </xf>
    <xf numFmtId="179" fontId="4" fillId="32" borderId="20" xfId="0" applyNumberFormat="1" applyFont="1" applyFill="1" applyBorder="1" applyAlignment="1">
      <alignment/>
    </xf>
    <xf numFmtId="179" fontId="4" fillId="32" borderId="21" xfId="0" applyNumberFormat="1" applyFont="1" applyFill="1" applyBorder="1" applyAlignment="1">
      <alignment/>
    </xf>
    <xf numFmtId="179" fontId="10" fillId="32" borderId="21" xfId="0" applyNumberFormat="1" applyFont="1" applyFill="1" applyBorder="1" applyAlignment="1">
      <alignment/>
    </xf>
    <xf numFmtId="179" fontId="10" fillId="32" borderId="19" xfId="0" applyNumberFormat="1" applyFont="1" applyFill="1" applyBorder="1" applyAlignment="1">
      <alignment/>
    </xf>
    <xf numFmtId="179" fontId="10" fillId="32" borderId="20" xfId="0" applyNumberFormat="1" applyFont="1" applyFill="1" applyBorder="1" applyAlignment="1">
      <alignment/>
    </xf>
    <xf numFmtId="179" fontId="10" fillId="32" borderId="22" xfId="0" applyNumberFormat="1" applyFont="1" applyFill="1" applyBorder="1" applyAlignment="1">
      <alignment/>
    </xf>
    <xf numFmtId="179" fontId="4" fillId="32" borderId="23" xfId="0" applyNumberFormat="1" applyFont="1" applyFill="1" applyBorder="1" applyAlignment="1">
      <alignment/>
    </xf>
    <xf numFmtId="179" fontId="4" fillId="32" borderId="24" xfId="0" applyNumberFormat="1" applyFont="1" applyFill="1" applyBorder="1" applyAlignment="1">
      <alignment/>
    </xf>
    <xf numFmtId="179" fontId="4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0" fontId="7" fillId="34" borderId="0" xfId="0" applyFont="1" applyFill="1" applyBorder="1" applyAlignment="1" applyProtection="1">
      <alignment/>
      <protection/>
    </xf>
    <xf numFmtId="10" fontId="4" fillId="32" borderId="0" xfId="0" applyNumberFormat="1" applyFont="1" applyFill="1" applyAlignment="1">
      <alignment/>
    </xf>
    <xf numFmtId="179" fontId="4" fillId="32" borderId="0" xfId="0" applyNumberFormat="1" applyFont="1" applyFill="1" applyAlignment="1">
      <alignment/>
    </xf>
    <xf numFmtId="216" fontId="4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3" fillId="32" borderId="0" xfId="0" applyNumberFormat="1" applyFont="1" applyFill="1" applyAlignment="1">
      <alignment/>
    </xf>
    <xf numFmtId="179" fontId="4" fillId="32" borderId="0" xfId="42" applyNumberFormat="1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179" fontId="4" fillId="32" borderId="13" xfId="0" applyNumberFormat="1" applyFont="1" applyFill="1" applyBorder="1" applyAlignment="1">
      <alignment/>
    </xf>
    <xf numFmtId="179" fontId="4" fillId="32" borderId="15" xfId="0" applyNumberFormat="1" applyFont="1" applyFill="1" applyBorder="1" applyAlignment="1">
      <alignment/>
    </xf>
    <xf numFmtId="179" fontId="5" fillId="32" borderId="26" xfId="0" applyNumberFormat="1" applyFont="1" applyFill="1" applyBorder="1" applyAlignment="1">
      <alignment/>
    </xf>
    <xf numFmtId="179" fontId="4" fillId="32" borderId="26" xfId="0" applyNumberFormat="1" applyFont="1" applyFill="1" applyBorder="1" applyAlignment="1">
      <alignment/>
    </xf>
    <xf numFmtId="179" fontId="4" fillId="32" borderId="13" xfId="0" applyNumberFormat="1" applyFont="1" applyFill="1" applyBorder="1" applyAlignment="1">
      <alignment horizontal="right"/>
    </xf>
    <xf numFmtId="179" fontId="5" fillId="32" borderId="26" xfId="0" applyNumberFormat="1" applyFont="1" applyFill="1" applyBorder="1" applyAlignment="1">
      <alignment horizontal="right"/>
    </xf>
    <xf numFmtId="3" fontId="3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/>
    </xf>
    <xf numFmtId="179" fontId="3" fillId="32" borderId="0" xfId="0" applyNumberFormat="1" applyFont="1" applyFill="1" applyBorder="1" applyAlignment="1">
      <alignment/>
    </xf>
    <xf numFmtId="2" fontId="3" fillId="32" borderId="0" xfId="0" applyNumberFormat="1" applyFont="1" applyFill="1" applyAlignment="1">
      <alignment/>
    </xf>
    <xf numFmtId="212" fontId="3" fillId="32" borderId="0" xfId="0" applyNumberFormat="1" applyFont="1" applyFill="1" applyAlignment="1">
      <alignment/>
    </xf>
    <xf numFmtId="179" fontId="4" fillId="32" borderId="0" xfId="0" applyNumberFormat="1" applyFont="1" applyFill="1" applyBorder="1" applyAlignment="1">
      <alignment/>
    </xf>
    <xf numFmtId="179" fontId="9" fillId="32" borderId="0" xfId="0" applyNumberFormat="1" applyFont="1" applyFill="1" applyAlignment="1">
      <alignment/>
    </xf>
    <xf numFmtId="180" fontId="6" fillId="32" borderId="0" xfId="0" applyNumberFormat="1" applyFont="1" applyFill="1" applyBorder="1" applyAlignment="1">
      <alignment/>
    </xf>
    <xf numFmtId="179" fontId="5" fillId="32" borderId="0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4" fontId="4" fillId="32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Continuous"/>
    </xf>
    <xf numFmtId="0" fontId="5" fillId="35" borderId="30" xfId="0" applyFont="1" applyFill="1" applyBorder="1" applyAlignment="1">
      <alignment horizontal="centerContinuous"/>
    </xf>
    <xf numFmtId="0" fontId="5" fillId="35" borderId="31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78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 quotePrefix="1">
      <alignment horizontal="left"/>
      <protection hidden="1" locked="0"/>
    </xf>
    <xf numFmtId="17" fontId="5" fillId="35" borderId="25" xfId="0" applyNumberFormat="1" applyFont="1" applyFill="1" applyBorder="1" applyAlignment="1" applyProtection="1">
      <alignment horizontal="left"/>
      <protection hidden="1" locked="0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4" fillId="0" borderId="11" xfId="42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2" borderId="22" xfId="0" applyNumberFormat="1" applyFont="1" applyFill="1" applyBorder="1" applyAlignment="1">
      <alignment/>
    </xf>
    <xf numFmtId="179" fontId="4" fillId="32" borderId="40" xfId="0" applyNumberFormat="1" applyFont="1" applyFill="1" applyBorder="1" applyAlignment="1">
      <alignment/>
    </xf>
    <xf numFmtId="179" fontId="5" fillId="32" borderId="20" xfId="0" applyNumberFormat="1" applyFont="1" applyFill="1" applyBorder="1" applyAlignment="1">
      <alignment/>
    </xf>
    <xf numFmtId="179" fontId="5" fillId="32" borderId="40" xfId="0" applyNumberFormat="1" applyFon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17" fontId="5" fillId="33" borderId="25" xfId="0" applyNumberFormat="1" applyFont="1" applyFill="1" applyBorder="1" applyAlignment="1" applyProtection="1">
      <alignment horizontal="left"/>
      <protection hidden="1" locked="0"/>
    </xf>
    <xf numFmtId="0" fontId="5" fillId="35" borderId="45" xfId="0" applyFont="1" applyFill="1" applyBorder="1" applyAlignment="1">
      <alignment horizontal="centerContinuous"/>
    </xf>
    <xf numFmtId="0" fontId="5" fillId="35" borderId="43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Banks_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J"/>
    </sheetNames>
    <sheetDataSet>
      <sheetData sheetId="1">
        <row r="83">
          <cell r="B83">
            <v>3375.3384309329995</v>
          </cell>
          <cell r="C83">
            <v>22392.698689077</v>
          </cell>
          <cell r="D83">
            <v>7682.1327746235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3772.723955818</v>
          </cell>
          <cell r="K83">
            <v>166230.86015341053</v>
          </cell>
          <cell r="L83">
            <v>7042.4914972245</v>
          </cell>
          <cell r="M83">
            <v>12469.731554830501</v>
          </cell>
          <cell r="N83">
            <v>347.4732102286948</v>
          </cell>
          <cell r="O83">
            <v>291404.4771116653</v>
          </cell>
          <cell r="P83">
            <v>477495.0335273595</v>
          </cell>
          <cell r="Q83">
            <v>2133.13648825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</v>
          </cell>
          <cell r="X83">
            <v>220548.85725072076</v>
          </cell>
          <cell r="Y83">
            <v>21644.789536806504</v>
          </cell>
          <cell r="AC83">
            <v>3376.6940116476</v>
          </cell>
          <cell r="AD83">
            <v>31791.02058818665</v>
          </cell>
          <cell r="AE83">
            <v>842685.9818921955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147">
          <cell r="E147">
            <v>2535919984.1785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2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21" sqref="H221"/>
    </sheetView>
  </sheetViews>
  <sheetFormatPr defaultColWidth="9.140625" defaultRowHeight="12.75"/>
  <cols>
    <col min="1" max="1" width="9.28125" style="1" customWidth="1"/>
    <col min="2" max="2" width="8.8515625" style="1" bestFit="1" customWidth="1"/>
    <col min="3" max="3" width="8.7109375" style="1" bestFit="1" customWidth="1"/>
    <col min="4" max="4" width="8.8515625" style="1" bestFit="1" customWidth="1"/>
    <col min="5" max="5" width="8.00390625" style="1" bestFit="1" customWidth="1"/>
    <col min="6" max="6" width="9.00390625" style="1" bestFit="1" customWidth="1"/>
    <col min="7" max="7" width="10.140625" style="1" customWidth="1"/>
    <col min="8" max="8" width="11.00390625" style="1" bestFit="1" customWidth="1"/>
    <col min="9" max="10" width="10.57421875" style="1" bestFit="1" customWidth="1"/>
    <col min="11" max="11" width="9.8515625" style="1" customWidth="1"/>
    <col min="12" max="12" width="11.57421875" style="1" customWidth="1"/>
    <col min="13" max="13" width="11.421875" style="1" customWidth="1"/>
    <col min="14" max="14" width="10.140625" style="1" customWidth="1"/>
    <col min="15" max="15" width="10.28125" style="1" bestFit="1" customWidth="1"/>
    <col min="16" max="16" width="12.140625" style="1" bestFit="1" customWidth="1"/>
    <col min="17" max="17" width="12.00390625" style="1" bestFit="1" customWidth="1"/>
    <col min="18" max="18" width="12.140625" style="1" customWidth="1"/>
    <col min="19" max="19" width="10.8515625" style="1" customWidth="1"/>
    <col min="20" max="20" width="8.8515625" style="1" bestFit="1" customWidth="1"/>
    <col min="21" max="21" width="9.00390625" style="1" bestFit="1" customWidth="1"/>
    <col min="22" max="22" width="8.57421875" style="1" bestFit="1" customWidth="1"/>
    <col min="23" max="23" width="7.8515625" style="1" bestFit="1" customWidth="1"/>
    <col min="24" max="24" width="10.28125" style="1" bestFit="1" customWidth="1"/>
    <col min="25" max="25" width="11.8515625" style="1" bestFit="1" customWidth="1"/>
    <col min="26" max="26" width="11.7109375" style="1" bestFit="1" customWidth="1"/>
    <col min="27" max="27" width="13.140625" style="1" bestFit="1" customWidth="1"/>
    <col min="28" max="28" width="5.57421875" style="1" bestFit="1" customWidth="1"/>
    <col min="29" max="29" width="10.00390625" style="1" bestFit="1" customWidth="1"/>
    <col min="30" max="31" width="14.00390625" style="1" bestFit="1" customWidth="1"/>
    <col min="32" max="33" width="13.140625" style="1" bestFit="1" customWidth="1"/>
    <col min="34" max="34" width="14.00390625" style="1" bestFit="1" customWidth="1"/>
    <col min="35" max="38" width="9.28125" style="1" bestFit="1" customWidth="1"/>
    <col min="39" max="40" width="11.7109375" style="1" bestFit="1" customWidth="1"/>
    <col min="41" max="41" width="9.281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125" style="1" bestFit="1" customWidth="1"/>
    <col min="47" max="47" width="13.140625" style="1" bestFit="1" customWidth="1"/>
    <col min="48" max="48" width="9.28125" style="1" bestFit="1" customWidth="1"/>
    <col min="49" max="50" width="13.140625" style="1" bestFit="1" customWidth="1"/>
    <col min="51" max="51" width="14.8515625" style="1" bestFit="1" customWidth="1"/>
    <col min="52" max="16384" width="9.140625" style="1" customWidth="1"/>
  </cols>
  <sheetData>
    <row r="1" ht="16.5">
      <c r="A1" s="38" t="s">
        <v>87</v>
      </c>
    </row>
    <row r="2" ht="15" customHeight="1" hidden="1">
      <c r="A2" s="2"/>
    </row>
    <row r="3" ht="10.5" customHeight="1" thickBot="1">
      <c r="Y3" s="3" t="s">
        <v>36</v>
      </c>
    </row>
    <row r="4" spans="1:25" ht="15" customHeight="1" thickBot="1" thickTop="1">
      <c r="A4" s="59" t="s">
        <v>0</v>
      </c>
      <c r="B4" s="60" t="s">
        <v>1</v>
      </c>
      <c r="C4" s="61"/>
      <c r="D4" s="61"/>
      <c r="E4" s="62"/>
      <c r="F4" s="61" t="s">
        <v>2</v>
      </c>
      <c r="G4" s="61"/>
      <c r="H4" s="61"/>
      <c r="I4" s="61"/>
      <c r="J4" s="61"/>
      <c r="K4" s="62"/>
      <c r="L4" s="61" t="s">
        <v>48</v>
      </c>
      <c r="M4" s="61"/>
      <c r="N4" s="61"/>
      <c r="O4" s="62"/>
      <c r="P4" s="61" t="s">
        <v>47</v>
      </c>
      <c r="Q4" s="61"/>
      <c r="R4" s="61"/>
      <c r="S4" s="61"/>
      <c r="T4" s="62"/>
      <c r="U4" s="63" t="s">
        <v>49</v>
      </c>
      <c r="V4" s="64" t="s">
        <v>3</v>
      </c>
      <c r="W4" s="65" t="s">
        <v>4</v>
      </c>
      <c r="X4" s="66" t="s">
        <v>5</v>
      </c>
      <c r="Y4" s="66" t="s">
        <v>38</v>
      </c>
    </row>
    <row r="5" spans="1:25" ht="15" customHeight="1">
      <c r="A5" s="67" t="s">
        <v>6</v>
      </c>
      <c r="B5" s="68" t="s">
        <v>7</v>
      </c>
      <c r="C5" s="69" t="s">
        <v>8</v>
      </c>
      <c r="D5" s="69" t="s">
        <v>9</v>
      </c>
      <c r="E5" s="70" t="s">
        <v>15</v>
      </c>
      <c r="F5" s="71" t="s">
        <v>8</v>
      </c>
      <c r="G5" s="69" t="s">
        <v>10</v>
      </c>
      <c r="H5" s="69" t="s">
        <v>11</v>
      </c>
      <c r="I5" s="69" t="s">
        <v>11</v>
      </c>
      <c r="J5" s="69" t="s">
        <v>17</v>
      </c>
      <c r="K5" s="72" t="s">
        <v>15</v>
      </c>
      <c r="L5" s="71" t="s">
        <v>12</v>
      </c>
      <c r="M5" s="69" t="s">
        <v>13</v>
      </c>
      <c r="N5" s="68" t="s">
        <v>14</v>
      </c>
      <c r="O5" s="70" t="s">
        <v>15</v>
      </c>
      <c r="P5" s="71" t="s">
        <v>40</v>
      </c>
      <c r="Q5" s="69" t="s">
        <v>16</v>
      </c>
      <c r="R5" s="69" t="s">
        <v>17</v>
      </c>
      <c r="S5" s="69" t="s">
        <v>42</v>
      </c>
      <c r="T5" s="70" t="s">
        <v>15</v>
      </c>
      <c r="U5" s="73" t="s">
        <v>50</v>
      </c>
      <c r="V5" s="74" t="s">
        <v>37</v>
      </c>
      <c r="W5" s="75" t="s">
        <v>45</v>
      </c>
      <c r="X5" s="76" t="s">
        <v>18</v>
      </c>
      <c r="Y5" s="76" t="s">
        <v>19</v>
      </c>
    </row>
    <row r="6" spans="1:25" ht="15" customHeight="1">
      <c r="A6" s="67" t="s">
        <v>20</v>
      </c>
      <c r="B6" s="77" t="s">
        <v>21</v>
      </c>
      <c r="C6" s="78" t="s">
        <v>22</v>
      </c>
      <c r="D6" s="78" t="s">
        <v>23</v>
      </c>
      <c r="E6" s="79"/>
      <c r="F6" s="80" t="s">
        <v>24</v>
      </c>
      <c r="G6" s="78" t="s">
        <v>16</v>
      </c>
      <c r="H6" s="78" t="s">
        <v>26</v>
      </c>
      <c r="I6" s="78" t="s">
        <v>25</v>
      </c>
      <c r="J6" s="78" t="s">
        <v>39</v>
      </c>
      <c r="K6" s="79"/>
      <c r="L6" s="80" t="s">
        <v>16</v>
      </c>
      <c r="M6" s="78" t="s">
        <v>26</v>
      </c>
      <c r="N6" s="77"/>
      <c r="O6" s="81" t="s">
        <v>27</v>
      </c>
      <c r="P6" s="80" t="s">
        <v>41</v>
      </c>
      <c r="Q6" s="78" t="s">
        <v>28</v>
      </c>
      <c r="R6" s="78" t="s">
        <v>29</v>
      </c>
      <c r="S6" s="78" t="s">
        <v>43</v>
      </c>
      <c r="T6" s="81" t="s">
        <v>27</v>
      </c>
      <c r="U6" s="73" t="s">
        <v>51</v>
      </c>
      <c r="V6" s="82" t="s">
        <v>32</v>
      </c>
      <c r="W6" s="75"/>
      <c r="X6" s="76"/>
      <c r="Y6" s="76" t="s">
        <v>30</v>
      </c>
    </row>
    <row r="7" spans="1:25" ht="15" customHeight="1">
      <c r="A7" s="67"/>
      <c r="B7" s="77" t="s">
        <v>31</v>
      </c>
      <c r="C7" s="78" t="s">
        <v>9</v>
      </c>
      <c r="D7" s="78" t="s">
        <v>16</v>
      </c>
      <c r="E7" s="81"/>
      <c r="F7" s="80" t="s">
        <v>32</v>
      </c>
      <c r="G7" s="78" t="s">
        <v>33</v>
      </c>
      <c r="H7" s="78"/>
      <c r="I7" s="78" t="s">
        <v>29</v>
      </c>
      <c r="J7" s="78" t="s">
        <v>23</v>
      </c>
      <c r="K7" s="81"/>
      <c r="L7" s="80"/>
      <c r="M7" s="78"/>
      <c r="N7" s="77"/>
      <c r="O7" s="81"/>
      <c r="P7" s="80" t="s">
        <v>29</v>
      </c>
      <c r="Q7" s="78" t="s">
        <v>34</v>
      </c>
      <c r="R7" s="78" t="s">
        <v>14</v>
      </c>
      <c r="S7" s="78" t="s">
        <v>29</v>
      </c>
      <c r="T7" s="81"/>
      <c r="U7" s="73" t="s">
        <v>52</v>
      </c>
      <c r="V7" s="82" t="s">
        <v>21</v>
      </c>
      <c r="W7" s="75"/>
      <c r="X7" s="76"/>
      <c r="Y7" s="76" t="s">
        <v>46</v>
      </c>
    </row>
    <row r="8" spans="1:25" ht="12">
      <c r="A8" s="106"/>
      <c r="B8" s="108"/>
      <c r="C8" s="109" t="s">
        <v>23</v>
      </c>
      <c r="D8" s="109"/>
      <c r="E8" s="110"/>
      <c r="F8" s="112" t="s">
        <v>35</v>
      </c>
      <c r="G8" s="109"/>
      <c r="H8" s="109"/>
      <c r="I8" s="109" t="s">
        <v>83</v>
      </c>
      <c r="J8" s="109"/>
      <c r="K8" s="110"/>
      <c r="L8" s="112"/>
      <c r="M8" s="109"/>
      <c r="N8" s="108"/>
      <c r="O8" s="110"/>
      <c r="P8" s="112" t="s">
        <v>33</v>
      </c>
      <c r="Q8" s="109"/>
      <c r="R8" s="109"/>
      <c r="S8" s="109" t="s">
        <v>44</v>
      </c>
      <c r="T8" s="110"/>
      <c r="U8" s="115" t="s">
        <v>53</v>
      </c>
      <c r="V8" s="116" t="s">
        <v>23</v>
      </c>
      <c r="W8" s="117"/>
      <c r="X8" s="118"/>
      <c r="Y8" s="118"/>
    </row>
    <row r="9" spans="1:27" ht="16.5" customHeight="1" hidden="1">
      <c r="A9" s="83"/>
      <c r="B9" s="5"/>
      <c r="C9" s="6"/>
      <c r="D9" s="6"/>
      <c r="E9" s="7"/>
      <c r="F9" s="8"/>
      <c r="G9" s="6"/>
      <c r="H9" s="6"/>
      <c r="I9" s="6"/>
      <c r="J9" s="6"/>
      <c r="K9" s="7"/>
      <c r="L9" s="8"/>
      <c r="M9" s="6"/>
      <c r="N9" s="5"/>
      <c r="O9" s="7"/>
      <c r="P9" s="8"/>
      <c r="Q9" s="6"/>
      <c r="R9" s="6"/>
      <c r="S9" s="6"/>
      <c r="T9" s="7"/>
      <c r="U9" s="9"/>
      <c r="V9" s="5"/>
      <c r="W9" s="10"/>
      <c r="X9" s="11"/>
      <c r="Y9" s="12"/>
      <c r="Z9" s="32"/>
      <c r="AA9" s="32"/>
    </row>
    <row r="10" spans="1:38" ht="16.5" customHeight="1" hidden="1">
      <c r="A10" s="84">
        <v>38504</v>
      </c>
      <c r="B10" s="5">
        <v>2288.2717847100002</v>
      </c>
      <c r="C10" s="5">
        <v>5972.1277568715</v>
      </c>
      <c r="D10" s="5">
        <v>4734.908079</v>
      </c>
      <c r="E10" s="7">
        <f>B10+C10+D10</f>
        <v>12995.307620581501</v>
      </c>
      <c r="F10" s="5">
        <v>129366.85213971259</v>
      </c>
      <c r="G10" s="5">
        <v>2812.8223654527296</v>
      </c>
      <c r="H10" s="5">
        <v>15167.7464662345</v>
      </c>
      <c r="I10" s="5">
        <v>122.33018281741701</v>
      </c>
      <c r="J10" s="5">
        <v>82878.7774725061</v>
      </c>
      <c r="K10" s="7">
        <f>F10+G10+H10+I10+J10</f>
        <v>230348.52862672333</v>
      </c>
      <c r="L10" s="14">
        <v>35182.51372</v>
      </c>
      <c r="M10" s="5">
        <v>5783.64786509999</v>
      </c>
      <c r="N10" s="5">
        <v>0</v>
      </c>
      <c r="O10" s="7">
        <f>L10+M10+N10</f>
        <v>40966.161585099995</v>
      </c>
      <c r="P10" s="5">
        <v>1116.7134366550001</v>
      </c>
      <c r="Q10" s="5">
        <v>2360.196643637434</v>
      </c>
      <c r="R10" s="5">
        <f>26667.064+54006.021+13389.573</f>
        <v>94062.658</v>
      </c>
      <c r="S10" s="5">
        <v>7526.878519031187</v>
      </c>
      <c r="T10" s="15">
        <f>P10+Q10+R10+S10</f>
        <v>105066.44659932362</v>
      </c>
      <c r="U10" s="16">
        <v>7497.953</v>
      </c>
      <c r="V10" s="5">
        <v>1512.105973800312</v>
      </c>
      <c r="W10" s="10">
        <v>18325.518465607453</v>
      </c>
      <c r="X10" s="11">
        <f>E10+K10+O10+T10+U10+V10+W10</f>
        <v>416712.02187113615</v>
      </c>
      <c r="Y10" s="12">
        <v>32121.92372002559</v>
      </c>
      <c r="Z10" s="52"/>
      <c r="AA10" s="53"/>
      <c r="AB10" s="54"/>
      <c r="AC10" s="55"/>
      <c r="AD10" s="52"/>
      <c r="AE10" s="52"/>
      <c r="AF10" s="52"/>
      <c r="AG10" s="52"/>
      <c r="AH10" s="55"/>
      <c r="AI10" s="52"/>
      <c r="AJ10" s="52"/>
      <c r="AK10" s="55"/>
      <c r="AL10" s="52"/>
    </row>
    <row r="11" spans="1:38" ht="16.5" customHeight="1" hidden="1">
      <c r="A11" s="84">
        <v>38534</v>
      </c>
      <c r="B11" s="5">
        <v>2182.6022840099904</v>
      </c>
      <c r="C11" s="5">
        <v>5537.29120049</v>
      </c>
      <c r="D11" s="5">
        <v>4648.44090971</v>
      </c>
      <c r="E11" s="7">
        <f>B11+C11+D11</f>
        <v>12368.33439420999</v>
      </c>
      <c r="F11" s="5">
        <v>106932.14125260898</v>
      </c>
      <c r="G11" s="5">
        <v>2728.8233098945484</v>
      </c>
      <c r="H11" s="5">
        <v>15628.423862450032</v>
      </c>
      <c r="I11" s="5">
        <v>191.66818607283855</v>
      </c>
      <c r="J11" s="5">
        <v>87298.2491346417</v>
      </c>
      <c r="K11" s="7">
        <f>F11+G11+H11+I11+J11</f>
        <v>212779.3057456681</v>
      </c>
      <c r="L11" s="14">
        <v>35570.3103127</v>
      </c>
      <c r="M11" s="5">
        <v>5783.578297100001</v>
      </c>
      <c r="N11" s="5">
        <v>0</v>
      </c>
      <c r="O11" s="7">
        <f>L11+M11+N11</f>
        <v>41353.8886098</v>
      </c>
      <c r="P11" s="5">
        <v>1175.4904637646</v>
      </c>
      <c r="Q11" s="5">
        <v>2339.924007760275</v>
      </c>
      <c r="R11" s="5">
        <f>26896.664+54719.357+13590.666</f>
        <v>95206.687</v>
      </c>
      <c r="S11" s="5">
        <v>7665.880309418302</v>
      </c>
      <c r="T11" s="15">
        <f>P11+Q11+R11+S11</f>
        <v>106387.98178094317</v>
      </c>
      <c r="U11" s="16">
        <v>7801.219</v>
      </c>
      <c r="V11" s="5">
        <v>837.9390610558017</v>
      </c>
      <c r="W11" s="10">
        <v>18756.698307650244</v>
      </c>
      <c r="X11" s="11">
        <f>E11+K11+O11+T11+U11+V11+W11</f>
        <v>400285.36689932726</v>
      </c>
      <c r="Y11" s="12">
        <v>32038.359271389618</v>
      </c>
      <c r="Z11" s="52"/>
      <c r="AA11" s="53"/>
      <c r="AB11" s="54"/>
      <c r="AC11" s="55"/>
      <c r="AD11" s="52"/>
      <c r="AE11" s="52"/>
      <c r="AF11" s="52"/>
      <c r="AG11" s="52"/>
      <c r="AH11" s="55"/>
      <c r="AI11" s="52"/>
      <c r="AJ11" s="52"/>
      <c r="AK11" s="55"/>
      <c r="AL11" s="52"/>
    </row>
    <row r="12" spans="1:38" ht="16.5" customHeight="1" hidden="1">
      <c r="A12" s="84">
        <v>38565</v>
      </c>
      <c r="B12" s="5">
        <v>2489.22817979</v>
      </c>
      <c r="C12" s="5">
        <v>6434.56909993799</v>
      </c>
      <c r="D12" s="5">
        <v>4358.495849</v>
      </c>
      <c r="E12" s="7">
        <f>B12+C12+D12</f>
        <v>13282.29312872799</v>
      </c>
      <c r="F12" s="5">
        <v>122071.33286237679</v>
      </c>
      <c r="G12" s="5">
        <v>2622.5270386860398</v>
      </c>
      <c r="H12" s="5">
        <v>14175.601966948601</v>
      </c>
      <c r="I12" s="5">
        <v>200.200474636371</v>
      </c>
      <c r="J12" s="5">
        <v>86794.20080725891</v>
      </c>
      <c r="K12" s="7">
        <f>F12+G12+H12+I12+J12</f>
        <v>225863.86314990668</v>
      </c>
      <c r="L12" s="14">
        <v>35102.264468</v>
      </c>
      <c r="M12" s="5">
        <v>6081.66957409999</v>
      </c>
      <c r="N12" s="5">
        <v>0</v>
      </c>
      <c r="O12" s="7">
        <f>L12+M12+N12</f>
        <v>41183.934042099994</v>
      </c>
      <c r="P12" s="5">
        <v>1183.445697328</v>
      </c>
      <c r="Q12" s="5">
        <v>2433.172712528288</v>
      </c>
      <c r="R12" s="5">
        <f>26419.928+55918.311+12165.275</f>
        <v>94503.514</v>
      </c>
      <c r="S12" s="5">
        <v>7631.30930092939</v>
      </c>
      <c r="T12" s="15">
        <f>P12+Q12+R12+S12</f>
        <v>105751.44171078567</v>
      </c>
      <c r="U12" s="16">
        <v>7108.792</v>
      </c>
      <c r="V12" s="5">
        <v>1354.0606180710001</v>
      </c>
      <c r="W12" s="10">
        <v>19246.723401501218</v>
      </c>
      <c r="X12" s="11">
        <f>E12+K12+O12+T12+U12+V12+W12</f>
        <v>413791.10805109254</v>
      </c>
      <c r="Y12" s="12">
        <v>32879.614792760636</v>
      </c>
      <c r="Z12" s="52"/>
      <c r="AA12" s="53"/>
      <c r="AB12" s="54"/>
      <c r="AC12" s="55"/>
      <c r="AD12" s="52"/>
      <c r="AE12" s="52"/>
      <c r="AF12" s="52"/>
      <c r="AG12" s="52"/>
      <c r="AH12" s="55"/>
      <c r="AI12" s="52"/>
      <c r="AJ12" s="52"/>
      <c r="AK12" s="55"/>
      <c r="AL12" s="52"/>
    </row>
    <row r="13" spans="1:38" ht="16.5" customHeight="1" hidden="1">
      <c r="A13" s="84">
        <v>38596</v>
      </c>
      <c r="B13" s="5">
        <v>2408.8757292600003</v>
      </c>
      <c r="C13" s="5">
        <v>7026.516793414</v>
      </c>
      <c r="D13" s="5">
        <v>3565.39169858</v>
      </c>
      <c r="E13" s="7">
        <v>13000.784221254</v>
      </c>
      <c r="F13" s="5">
        <v>131607.30286745905</v>
      </c>
      <c r="G13" s="5">
        <v>2496.7817463854</v>
      </c>
      <c r="H13" s="5">
        <v>12163.4765707682</v>
      </c>
      <c r="I13" s="5">
        <v>200.4548438062</v>
      </c>
      <c r="J13" s="5">
        <v>93288.47647919424</v>
      </c>
      <c r="K13" s="7">
        <v>239756.49250761306</v>
      </c>
      <c r="L13" s="14">
        <v>35203.21205327001</v>
      </c>
      <c r="M13" s="5">
        <v>6116.665195680001</v>
      </c>
      <c r="N13" s="5">
        <v>0</v>
      </c>
      <c r="O13" s="7">
        <v>41319.877248950004</v>
      </c>
      <c r="P13" s="5">
        <v>1139.7882688926002</v>
      </c>
      <c r="Q13" s="5">
        <v>2444.50542632</v>
      </c>
      <c r="R13" s="5">
        <v>98050.85832113464</v>
      </c>
      <c r="S13" s="5">
        <v>7508.6622417702</v>
      </c>
      <c r="T13" s="15">
        <v>109143.81425811745</v>
      </c>
      <c r="U13" s="16">
        <v>6592.979986610626</v>
      </c>
      <c r="V13" s="5">
        <v>1030.93450178137</v>
      </c>
      <c r="W13" s="10">
        <v>20507.168710179547</v>
      </c>
      <c r="X13" s="11">
        <v>431352.041434506</v>
      </c>
      <c r="Y13" s="12">
        <v>33981.7640653204</v>
      </c>
      <c r="Z13" s="52"/>
      <c r="AA13" s="53"/>
      <c r="AB13" s="54"/>
      <c r="AC13" s="55"/>
      <c r="AD13" s="52"/>
      <c r="AE13" s="52"/>
      <c r="AF13" s="52"/>
      <c r="AG13" s="52"/>
      <c r="AH13" s="55"/>
      <c r="AI13" s="52"/>
      <c r="AJ13" s="52"/>
      <c r="AK13" s="55"/>
      <c r="AL13" s="52"/>
    </row>
    <row r="14" spans="1:38" ht="16.5" customHeight="1" hidden="1">
      <c r="A14" s="84">
        <v>38626</v>
      </c>
      <c r="B14" s="5">
        <v>2520.6453239899997</v>
      </c>
      <c r="C14" s="5">
        <v>5859.529470456233</v>
      </c>
      <c r="D14" s="5">
        <v>3768.21010378</v>
      </c>
      <c r="E14" s="7">
        <v>12148.384898226233</v>
      </c>
      <c r="F14" s="5">
        <v>129248.02928813528</v>
      </c>
      <c r="G14" s="5">
        <v>2954.7450757151864</v>
      </c>
      <c r="H14" s="5">
        <v>11864.010638166543</v>
      </c>
      <c r="I14" s="5">
        <v>309.3455045639</v>
      </c>
      <c r="J14" s="5">
        <v>91730.66342650012</v>
      </c>
      <c r="K14" s="7">
        <v>236106.79393308103</v>
      </c>
      <c r="L14" s="14">
        <v>34230.179441450004</v>
      </c>
      <c r="M14" s="5">
        <v>6806.62114355</v>
      </c>
      <c r="N14" s="5">
        <v>0</v>
      </c>
      <c r="O14" s="7">
        <v>41036.800585000005</v>
      </c>
      <c r="P14" s="5">
        <v>1136.0858658076334</v>
      </c>
      <c r="Q14" s="5">
        <v>2543.27141248</v>
      </c>
      <c r="R14" s="5">
        <v>99932.2273861603</v>
      </c>
      <c r="S14" s="5">
        <v>7395.384409187064</v>
      </c>
      <c r="T14" s="15">
        <v>111006.969073635</v>
      </c>
      <c r="U14" s="16">
        <v>6877.638636493552</v>
      </c>
      <c r="V14" s="5">
        <v>997.6052648973769</v>
      </c>
      <c r="W14" s="10">
        <v>22991.683188226856</v>
      </c>
      <c r="X14" s="11">
        <v>431165.87557956006</v>
      </c>
      <c r="Y14" s="12">
        <v>34587.29284175375</v>
      </c>
      <c r="Z14" s="52"/>
      <c r="AA14" s="53"/>
      <c r="AB14" s="54"/>
      <c r="AC14" s="55"/>
      <c r="AD14" s="52"/>
      <c r="AE14" s="52"/>
      <c r="AF14" s="52"/>
      <c r="AG14" s="52"/>
      <c r="AH14" s="55"/>
      <c r="AI14" s="52"/>
      <c r="AJ14" s="52"/>
      <c r="AK14" s="55"/>
      <c r="AL14" s="52"/>
    </row>
    <row r="15" spans="1:38" ht="16.5" customHeight="1" hidden="1">
      <c r="A15" s="84">
        <v>38657</v>
      </c>
      <c r="B15" s="5">
        <v>3146.55754258</v>
      </c>
      <c r="C15" s="5">
        <v>7077.800405161201</v>
      </c>
      <c r="D15" s="5">
        <v>3187.91345887</v>
      </c>
      <c r="E15" s="7">
        <v>13412.2714066112</v>
      </c>
      <c r="F15" s="5">
        <v>145364.8285057008</v>
      </c>
      <c r="G15" s="5">
        <v>2701.2480393017313</v>
      </c>
      <c r="H15" s="5">
        <v>9738.345893302052</v>
      </c>
      <c r="I15" s="5">
        <v>275.80524239525</v>
      </c>
      <c r="J15" s="5">
        <v>93714.86504167107</v>
      </c>
      <c r="K15" s="7">
        <v>251795.09272237093</v>
      </c>
      <c r="L15" s="14">
        <v>33624.24131785</v>
      </c>
      <c r="M15" s="5">
        <v>7186.62554955</v>
      </c>
      <c r="N15" s="5">
        <v>0</v>
      </c>
      <c r="O15" s="7">
        <v>40810.8668674</v>
      </c>
      <c r="P15" s="5">
        <v>1232.7431208514</v>
      </c>
      <c r="Q15" s="5">
        <v>2659.24286</v>
      </c>
      <c r="R15" s="5">
        <v>101426.66208870323</v>
      </c>
      <c r="S15" s="5">
        <v>7314.837242705164</v>
      </c>
      <c r="T15" s="15">
        <v>112633.48531225979</v>
      </c>
      <c r="U15" s="16">
        <v>7023.791159362967</v>
      </c>
      <c r="V15" s="5">
        <v>1619.0114018049062</v>
      </c>
      <c r="W15" s="10">
        <v>23506.659763641754</v>
      </c>
      <c r="X15" s="11">
        <v>450801.17863345146</v>
      </c>
      <c r="Y15" s="12">
        <v>35652.4</v>
      </c>
      <c r="Z15" s="52"/>
      <c r="AA15" s="53"/>
      <c r="AB15" s="54"/>
      <c r="AC15" s="55"/>
      <c r="AD15" s="52"/>
      <c r="AE15" s="52"/>
      <c r="AF15" s="52"/>
      <c r="AG15" s="52"/>
      <c r="AH15" s="55"/>
      <c r="AI15" s="52"/>
      <c r="AJ15" s="52"/>
      <c r="AK15" s="55"/>
      <c r="AL15" s="52"/>
    </row>
    <row r="16" spans="1:38" ht="16.5" customHeight="1" hidden="1">
      <c r="A16" s="84">
        <v>38687</v>
      </c>
      <c r="B16" s="5">
        <v>3479.78237763</v>
      </c>
      <c r="C16" s="5">
        <v>6541.811766899725</v>
      </c>
      <c r="D16" s="5">
        <v>2998.07759802</v>
      </c>
      <c r="E16" s="7">
        <v>13019.671742549725</v>
      </c>
      <c r="F16" s="5">
        <v>130923.76840326407</v>
      </c>
      <c r="G16" s="5">
        <v>2448.8633409771737</v>
      </c>
      <c r="H16" s="5">
        <v>9787.279731539553</v>
      </c>
      <c r="I16" s="5">
        <v>377.27212851357433</v>
      </c>
      <c r="J16" s="5">
        <v>92862.78309149212</v>
      </c>
      <c r="K16" s="7">
        <v>236399.9666957865</v>
      </c>
      <c r="L16" s="14">
        <v>32994.14516845</v>
      </c>
      <c r="M16" s="5">
        <v>7928.20538934</v>
      </c>
      <c r="N16" s="5">
        <v>0</v>
      </c>
      <c r="O16" s="7">
        <v>40922.35055779</v>
      </c>
      <c r="P16" s="5">
        <v>1217.6658932</v>
      </c>
      <c r="Q16" s="5">
        <v>2675.6347144700003</v>
      </c>
      <c r="R16" s="5">
        <v>104878.50261707332</v>
      </c>
      <c r="S16" s="5">
        <v>7242.49940658568</v>
      </c>
      <c r="T16" s="15">
        <v>116014.30263132899</v>
      </c>
      <c r="U16" s="16">
        <v>6878.764945940867</v>
      </c>
      <c r="V16" s="5">
        <v>1505.3700467928934</v>
      </c>
      <c r="W16" s="10">
        <v>25054.77557092705</v>
      </c>
      <c r="X16" s="11">
        <v>439795.20219111606</v>
      </c>
      <c r="Y16" s="12">
        <v>36922.1</v>
      </c>
      <c r="Z16" s="52"/>
      <c r="AA16" s="53"/>
      <c r="AB16" s="54"/>
      <c r="AC16" s="55"/>
      <c r="AD16" s="52"/>
      <c r="AE16" s="52"/>
      <c r="AF16" s="52"/>
      <c r="AG16" s="52"/>
      <c r="AH16" s="55"/>
      <c r="AI16" s="52"/>
      <c r="AJ16" s="52"/>
      <c r="AK16" s="55"/>
      <c r="AL16" s="52"/>
    </row>
    <row r="17" spans="1:38" ht="16.5" customHeight="1" hidden="1">
      <c r="A17" s="84">
        <v>38718</v>
      </c>
      <c r="B17" s="5">
        <v>2461.2949634</v>
      </c>
      <c r="C17" s="5">
        <v>7203.305849452595</v>
      </c>
      <c r="D17" s="5">
        <v>2232.51593644</v>
      </c>
      <c r="E17" s="7">
        <v>11897.116749292596</v>
      </c>
      <c r="F17" s="5">
        <v>135459.50282657592</v>
      </c>
      <c r="G17" s="5">
        <v>2249.3445342491195</v>
      </c>
      <c r="H17" s="5">
        <v>13527.118806693108</v>
      </c>
      <c r="I17" s="5">
        <v>373.3772470583546</v>
      </c>
      <c r="J17" s="5">
        <v>90555.05857208412</v>
      </c>
      <c r="K17" s="7">
        <v>242164.40198666064</v>
      </c>
      <c r="L17" s="14">
        <v>34044.44274075</v>
      </c>
      <c r="M17" s="5">
        <v>8036.825975440001</v>
      </c>
      <c r="N17" s="5">
        <v>0</v>
      </c>
      <c r="O17" s="7">
        <v>42081.268716189996</v>
      </c>
      <c r="P17" s="5">
        <v>1211.527538</v>
      </c>
      <c r="Q17" s="5">
        <v>2691.93827231</v>
      </c>
      <c r="R17" s="5">
        <v>104199.11284681392</v>
      </c>
      <c r="S17" s="5">
        <v>7262.436909179304</v>
      </c>
      <c r="T17" s="15">
        <v>115365.01556630323</v>
      </c>
      <c r="U17" s="16">
        <v>6423.510183249521</v>
      </c>
      <c r="V17" s="5">
        <v>466.67746763246646</v>
      </c>
      <c r="W17" s="10">
        <v>22200.424507039697</v>
      </c>
      <c r="X17" s="11">
        <v>440598.41517636814</v>
      </c>
      <c r="Y17" s="12">
        <v>35270.7</v>
      </c>
      <c r="Z17" s="52"/>
      <c r="AA17" s="53"/>
      <c r="AB17" s="54"/>
      <c r="AC17" s="55"/>
      <c r="AD17" s="52"/>
      <c r="AE17" s="52"/>
      <c r="AF17" s="52"/>
      <c r="AG17" s="52"/>
      <c r="AH17" s="55"/>
      <c r="AI17" s="52"/>
      <c r="AJ17" s="52"/>
      <c r="AK17" s="55"/>
      <c r="AL17" s="52"/>
    </row>
    <row r="18" spans="1:38" ht="16.5" customHeight="1" hidden="1">
      <c r="A18" s="84">
        <v>38749</v>
      </c>
      <c r="B18" s="5">
        <v>2252.13878374</v>
      </c>
      <c r="C18" s="5">
        <v>8092.215175675153</v>
      </c>
      <c r="D18" s="5">
        <v>2505.02953099</v>
      </c>
      <c r="E18" s="7">
        <v>12849.383490405151</v>
      </c>
      <c r="F18" s="5">
        <v>165153.8248474549</v>
      </c>
      <c r="G18" s="5">
        <v>2415.9080339599996</v>
      </c>
      <c r="H18" s="5">
        <v>13450.252800558426</v>
      </c>
      <c r="I18" s="5">
        <v>219.0644397083593</v>
      </c>
      <c r="J18" s="5">
        <v>87216.50841201414</v>
      </c>
      <c r="K18" s="7">
        <v>268455.5585336959</v>
      </c>
      <c r="L18" s="14">
        <v>33002.97019573</v>
      </c>
      <c r="M18" s="5">
        <v>8707.70466345</v>
      </c>
      <c r="N18" s="5">
        <v>0</v>
      </c>
      <c r="O18" s="7">
        <v>41710.67485918</v>
      </c>
      <c r="P18" s="5">
        <v>1100.99916</v>
      </c>
      <c r="Q18" s="5">
        <v>2640.0586140100004</v>
      </c>
      <c r="R18" s="5">
        <v>104294.52666539834</v>
      </c>
      <c r="S18" s="5">
        <v>7339.216939608459</v>
      </c>
      <c r="T18" s="15">
        <v>115374.8013790168</v>
      </c>
      <c r="U18" s="16">
        <v>7200.538079747544</v>
      </c>
      <c r="V18" s="5">
        <v>423.12510398370335</v>
      </c>
      <c r="W18" s="10">
        <v>21634.279333711525</v>
      </c>
      <c r="X18" s="11">
        <v>467648.36077974056</v>
      </c>
      <c r="Y18" s="12">
        <v>35309.4</v>
      </c>
      <c r="Z18" s="52"/>
      <c r="AA18" s="53"/>
      <c r="AB18" s="54"/>
      <c r="AC18" s="55"/>
      <c r="AD18" s="52"/>
      <c r="AE18" s="52"/>
      <c r="AF18" s="52"/>
      <c r="AG18" s="52"/>
      <c r="AH18" s="55"/>
      <c r="AI18" s="52"/>
      <c r="AJ18" s="52"/>
      <c r="AK18" s="55"/>
      <c r="AL18" s="52"/>
    </row>
    <row r="19" spans="1:38" ht="16.5" customHeight="1" hidden="1">
      <c r="A19" s="84">
        <v>38777</v>
      </c>
      <c r="B19" s="5">
        <v>2081.62407404</v>
      </c>
      <c r="C19" s="5">
        <v>8270.02933902437</v>
      </c>
      <c r="D19" s="5">
        <v>2682.1175181800004</v>
      </c>
      <c r="E19" s="7">
        <v>13033.770931244371</v>
      </c>
      <c r="F19" s="5">
        <v>171399.84189091963</v>
      </c>
      <c r="G19" s="5">
        <v>2254.3925486549997</v>
      </c>
      <c r="H19" s="5">
        <v>11717.867667511015</v>
      </c>
      <c r="I19" s="5">
        <v>161.250550041642</v>
      </c>
      <c r="J19" s="5">
        <v>90013.44380140064</v>
      </c>
      <c r="K19" s="7">
        <v>275546.79645852797</v>
      </c>
      <c r="L19" s="14">
        <v>33098.8992605</v>
      </c>
      <c r="M19" s="5">
        <v>9436.53724051</v>
      </c>
      <c r="N19" s="5">
        <v>0</v>
      </c>
      <c r="O19" s="7">
        <v>42535.43650101</v>
      </c>
      <c r="P19" s="5">
        <v>1120.317251</v>
      </c>
      <c r="Q19" s="5">
        <v>2481.0447944099997</v>
      </c>
      <c r="R19" s="5">
        <v>104103.73680890072</v>
      </c>
      <c r="S19" s="5">
        <v>7482.333667818276</v>
      </c>
      <c r="T19" s="15">
        <v>115187.432522129</v>
      </c>
      <c r="U19" s="16">
        <v>6845.994878514312</v>
      </c>
      <c r="V19" s="5">
        <v>302.0573856692356</v>
      </c>
      <c r="W19" s="10">
        <v>21179.26149790686</v>
      </c>
      <c r="X19" s="11">
        <v>474630.7501750018</v>
      </c>
      <c r="Y19" s="12">
        <v>35490.6</v>
      </c>
      <c r="Z19" s="52"/>
      <c r="AA19" s="53"/>
      <c r="AB19" s="54"/>
      <c r="AC19" s="55"/>
      <c r="AD19" s="52"/>
      <c r="AE19" s="52"/>
      <c r="AF19" s="52"/>
      <c r="AG19" s="52"/>
      <c r="AH19" s="55"/>
      <c r="AI19" s="52"/>
      <c r="AJ19" s="52"/>
      <c r="AK19" s="55"/>
      <c r="AL19" s="52"/>
    </row>
    <row r="20" spans="1:38" ht="16.5" customHeight="1" hidden="1">
      <c r="A20" s="84">
        <v>38808</v>
      </c>
      <c r="B20" s="5">
        <v>2095.18636623</v>
      </c>
      <c r="C20" s="5">
        <v>7897.582338543803</v>
      </c>
      <c r="D20" s="5">
        <v>2794.2032276</v>
      </c>
      <c r="E20" s="7">
        <v>12786.971932373803</v>
      </c>
      <c r="F20" s="5">
        <v>157516.93182815996</v>
      </c>
      <c r="G20" s="5">
        <v>2158.9802008124993</v>
      </c>
      <c r="H20" s="5">
        <v>8774.258489836786</v>
      </c>
      <c r="I20" s="5">
        <v>230.56122725347973</v>
      </c>
      <c r="J20" s="5">
        <v>96038.49301834874</v>
      </c>
      <c r="K20" s="7">
        <v>264719.2247644115</v>
      </c>
      <c r="L20" s="14">
        <v>32176.16664784</v>
      </c>
      <c r="M20" s="5">
        <v>9773.886117450002</v>
      </c>
      <c r="N20" s="5">
        <v>0</v>
      </c>
      <c r="O20" s="7">
        <v>41950.052765290005</v>
      </c>
      <c r="P20" s="5">
        <v>1082.33088184</v>
      </c>
      <c r="Q20" s="5">
        <v>2413.84146314</v>
      </c>
      <c r="R20" s="5">
        <v>106743.02829496887</v>
      </c>
      <c r="S20" s="5">
        <v>7570.281099233935</v>
      </c>
      <c r="T20" s="15">
        <v>117809.48173918281</v>
      </c>
      <c r="U20" s="16">
        <v>7935.133679847471</v>
      </c>
      <c r="V20" s="5">
        <v>118.76455065872383</v>
      </c>
      <c r="W20" s="10">
        <v>22076.79455379151</v>
      </c>
      <c r="X20" s="11">
        <v>467396.42398555577</v>
      </c>
      <c r="Y20" s="12">
        <v>35874.39613178244</v>
      </c>
      <c r="Z20" s="52"/>
      <c r="AA20" s="53"/>
      <c r="AB20" s="54"/>
      <c r="AC20" s="55"/>
      <c r="AD20" s="52"/>
      <c r="AE20" s="52"/>
      <c r="AF20" s="52"/>
      <c r="AG20" s="52"/>
      <c r="AH20" s="55"/>
      <c r="AI20" s="52"/>
      <c r="AJ20" s="52"/>
      <c r="AK20" s="55"/>
      <c r="AL20" s="52"/>
    </row>
    <row r="21" spans="1:38" ht="16.5" customHeight="1" hidden="1">
      <c r="A21" s="84">
        <v>38838</v>
      </c>
      <c r="B21" s="5">
        <v>1985.2538890300002</v>
      </c>
      <c r="C21" s="5">
        <v>7344.849999417603</v>
      </c>
      <c r="D21" s="5">
        <v>3049.39452596</v>
      </c>
      <c r="E21" s="7">
        <v>12379.498414407604</v>
      </c>
      <c r="F21" s="5">
        <v>184300.19589145525</v>
      </c>
      <c r="G21" s="5">
        <v>2126.44448535</v>
      </c>
      <c r="H21" s="5">
        <v>8982.053958176197</v>
      </c>
      <c r="I21" s="5">
        <v>215.8831748133762</v>
      </c>
      <c r="J21" s="5">
        <v>98353.3890866023</v>
      </c>
      <c r="K21" s="7">
        <v>293977.9665963971</v>
      </c>
      <c r="L21" s="14">
        <v>32810.9326682</v>
      </c>
      <c r="M21" s="5">
        <v>10155.42716001</v>
      </c>
      <c r="N21" s="5">
        <v>0</v>
      </c>
      <c r="O21" s="7">
        <v>42966.35982821</v>
      </c>
      <c r="P21" s="5">
        <v>1088.606279</v>
      </c>
      <c r="Q21" s="5">
        <v>2316.59871498</v>
      </c>
      <c r="R21" s="5">
        <v>107501.42776152576</v>
      </c>
      <c r="S21" s="5">
        <v>7483.0098648244775</v>
      </c>
      <c r="T21" s="15">
        <v>118389.64262033024</v>
      </c>
      <c r="U21" s="16">
        <v>8482.336465618497</v>
      </c>
      <c r="V21" s="5">
        <v>222.28086887724407</v>
      </c>
      <c r="W21" s="10">
        <v>22321.320009634943</v>
      </c>
      <c r="X21" s="11">
        <v>498739.40480347566</v>
      </c>
      <c r="Y21" s="12">
        <v>36509.806111381164</v>
      </c>
      <c r="Z21" s="52"/>
      <c r="AA21" s="53"/>
      <c r="AB21" s="54"/>
      <c r="AC21" s="55"/>
      <c r="AD21" s="52"/>
      <c r="AE21" s="52"/>
      <c r="AF21" s="52"/>
      <c r="AG21" s="52"/>
      <c r="AH21" s="55"/>
      <c r="AI21" s="52"/>
      <c r="AJ21" s="52"/>
      <c r="AK21" s="55"/>
      <c r="AL21" s="52"/>
    </row>
    <row r="22" spans="1:38" ht="16.5" customHeight="1" hidden="1">
      <c r="A22" s="84">
        <v>38869</v>
      </c>
      <c r="B22" s="5">
        <v>1815.8988274100002</v>
      </c>
      <c r="C22" s="5">
        <v>9046.83298784853</v>
      </c>
      <c r="D22" s="5">
        <v>2552.4419674899996</v>
      </c>
      <c r="E22" s="7">
        <v>13415.173782748529</v>
      </c>
      <c r="F22" s="5">
        <v>174797.1812691038</v>
      </c>
      <c r="G22" s="5">
        <v>2612.9912649998523</v>
      </c>
      <c r="H22" s="5">
        <v>6878.529795282435</v>
      </c>
      <c r="I22" s="5">
        <v>184.5260048094397</v>
      </c>
      <c r="J22" s="5">
        <v>96982.72858936641</v>
      </c>
      <c r="K22" s="7">
        <v>281455.9569235619</v>
      </c>
      <c r="L22" s="14">
        <v>34886.14428166</v>
      </c>
      <c r="M22" s="5">
        <v>10506.655074876031</v>
      </c>
      <c r="N22" s="5">
        <v>0</v>
      </c>
      <c r="O22" s="7">
        <v>45392.79935653604</v>
      </c>
      <c r="P22" s="5">
        <v>1105.828942</v>
      </c>
      <c r="Q22" s="5">
        <v>2352.58256205</v>
      </c>
      <c r="R22" s="5">
        <v>107966.47056874222</v>
      </c>
      <c r="S22" s="5">
        <v>8046.5671374670255</v>
      </c>
      <c r="T22" s="15">
        <v>119471.44921025925</v>
      </c>
      <c r="U22" s="16">
        <v>8907.09948271954</v>
      </c>
      <c r="V22" s="5">
        <v>235.36751620336622</v>
      </c>
      <c r="W22" s="10">
        <v>22413.34311970248</v>
      </c>
      <c r="X22" s="11">
        <v>491291.18939173117</v>
      </c>
      <c r="Y22" s="12">
        <v>35292.62302713783</v>
      </c>
      <c r="Z22" s="52"/>
      <c r="AA22" s="53"/>
      <c r="AB22" s="54"/>
      <c r="AC22" s="55"/>
      <c r="AD22" s="52"/>
      <c r="AE22" s="52"/>
      <c r="AF22" s="52"/>
      <c r="AG22" s="52"/>
      <c r="AH22" s="55"/>
      <c r="AI22" s="52"/>
      <c r="AJ22" s="52"/>
      <c r="AK22" s="55"/>
      <c r="AL22" s="52"/>
    </row>
    <row r="23" spans="1:38" ht="16.5" customHeight="1" hidden="1">
      <c r="A23" s="84">
        <v>38899</v>
      </c>
      <c r="B23" s="5">
        <v>1950.48530966</v>
      </c>
      <c r="C23" s="5">
        <v>7931.503435240121</v>
      </c>
      <c r="D23" s="5">
        <v>3191.2813256100003</v>
      </c>
      <c r="E23" s="7">
        <v>13073.270070510122</v>
      </c>
      <c r="F23" s="5">
        <v>187284.36806007076</v>
      </c>
      <c r="G23" s="5">
        <v>2767.24208477</v>
      </c>
      <c r="H23" s="5">
        <v>8023.749331771723</v>
      </c>
      <c r="I23" s="5">
        <v>297.7073362556833</v>
      </c>
      <c r="J23" s="5">
        <v>100553.96158061695</v>
      </c>
      <c r="K23" s="7">
        <v>298927.0283934851</v>
      </c>
      <c r="L23" s="14">
        <v>34930.650997050005</v>
      </c>
      <c r="M23" s="5">
        <v>10504.02129948</v>
      </c>
      <c r="N23" s="5">
        <v>0</v>
      </c>
      <c r="O23" s="7">
        <v>45434.67229653001</v>
      </c>
      <c r="P23" s="5">
        <v>1107.042761</v>
      </c>
      <c r="Q23" s="5">
        <v>2456.1347668400003</v>
      </c>
      <c r="R23" s="5">
        <v>110892.76220764808</v>
      </c>
      <c r="S23" s="5">
        <v>8033.760074815857</v>
      </c>
      <c r="T23" s="15">
        <v>122489.69981030392</v>
      </c>
      <c r="U23" s="16">
        <v>7674.434743444421</v>
      </c>
      <c r="V23" s="5">
        <v>441.3994861802553</v>
      </c>
      <c r="W23" s="10">
        <v>21741.71093606104</v>
      </c>
      <c r="X23" s="11">
        <v>509782.2157365149</v>
      </c>
      <c r="Y23" s="12">
        <v>34689.340472073476</v>
      </c>
      <c r="Z23" s="52"/>
      <c r="AA23" s="53"/>
      <c r="AB23" s="54"/>
      <c r="AC23" s="55"/>
      <c r="AD23" s="52"/>
      <c r="AE23" s="52"/>
      <c r="AF23" s="52"/>
      <c r="AG23" s="52"/>
      <c r="AH23" s="55"/>
      <c r="AI23" s="52"/>
      <c r="AJ23" s="52"/>
      <c r="AK23" s="55"/>
      <c r="AL23" s="52"/>
    </row>
    <row r="24" spans="1:38" ht="16.5" customHeight="1" hidden="1">
      <c r="A24" s="84">
        <v>38930</v>
      </c>
      <c r="B24" s="5">
        <v>2387.8872047</v>
      </c>
      <c r="C24" s="5">
        <v>6790.8747300999075</v>
      </c>
      <c r="D24" s="5">
        <v>3141.69056724</v>
      </c>
      <c r="E24" s="7">
        <v>12320.452502039909</v>
      </c>
      <c r="F24" s="5">
        <v>194052.4036966744</v>
      </c>
      <c r="G24" s="5">
        <v>2972.3376784899997</v>
      </c>
      <c r="H24" s="5">
        <v>7436.882139012955</v>
      </c>
      <c r="I24" s="5">
        <v>223.36028357646668</v>
      </c>
      <c r="J24" s="5">
        <v>104621.03072211855</v>
      </c>
      <c r="K24" s="7">
        <v>309306.0145198724</v>
      </c>
      <c r="L24" s="14">
        <v>33990.530390559994</v>
      </c>
      <c r="M24" s="5">
        <v>10820.12369096</v>
      </c>
      <c r="N24" s="5">
        <v>0</v>
      </c>
      <c r="O24" s="7">
        <v>44810.65408151999</v>
      </c>
      <c r="P24" s="5">
        <v>1104.354995</v>
      </c>
      <c r="Q24" s="5">
        <v>2506.2908823400003</v>
      </c>
      <c r="R24" s="5">
        <v>112715.91859762072</v>
      </c>
      <c r="S24" s="5">
        <v>8147.158931155718</v>
      </c>
      <c r="T24" s="15">
        <v>124473.72340611645</v>
      </c>
      <c r="U24" s="16">
        <v>7668.270190785944</v>
      </c>
      <c r="V24" s="5">
        <v>254.75915136694312</v>
      </c>
      <c r="W24" s="10">
        <v>23415.73873422542</v>
      </c>
      <c r="X24" s="11">
        <v>522249.61258592707</v>
      </c>
      <c r="Y24" s="12">
        <v>36648.482637241075</v>
      </c>
      <c r="Z24" s="52"/>
      <c r="AA24" s="53"/>
      <c r="AB24" s="54"/>
      <c r="AC24" s="55"/>
      <c r="AD24" s="52"/>
      <c r="AE24" s="52"/>
      <c r="AF24" s="52"/>
      <c r="AG24" s="52"/>
      <c r="AH24" s="55"/>
      <c r="AI24" s="52"/>
      <c r="AJ24" s="52"/>
      <c r="AK24" s="55"/>
      <c r="AL24" s="52"/>
    </row>
    <row r="25" spans="1:38" ht="16.5" customHeight="1" hidden="1">
      <c r="A25" s="84">
        <v>38961</v>
      </c>
      <c r="B25" s="5">
        <v>1917.4352451</v>
      </c>
      <c r="C25" s="5">
        <v>8839.840139035563</v>
      </c>
      <c r="D25" s="5">
        <v>2648.68438974</v>
      </c>
      <c r="E25" s="7">
        <v>13405.959773875562</v>
      </c>
      <c r="F25" s="5">
        <v>217278.05033045693</v>
      </c>
      <c r="G25" s="5">
        <v>2905.08375015</v>
      </c>
      <c r="H25" s="5">
        <v>7482.479643926701</v>
      </c>
      <c r="I25" s="5">
        <v>227.964902484407</v>
      </c>
      <c r="J25" s="5">
        <v>106898.84727054389</v>
      </c>
      <c r="K25" s="7">
        <v>334792.42589756195</v>
      </c>
      <c r="L25" s="14">
        <v>30540.71137815</v>
      </c>
      <c r="M25" s="5">
        <v>10820.03561268</v>
      </c>
      <c r="N25" s="5">
        <v>335.03197841150006</v>
      </c>
      <c r="O25" s="7">
        <v>41695.778969241495</v>
      </c>
      <c r="P25" s="5">
        <v>1109.789117</v>
      </c>
      <c r="Q25" s="5">
        <v>2451.2007821999996</v>
      </c>
      <c r="R25" s="5">
        <v>113711.63186690935</v>
      </c>
      <c r="S25" s="5">
        <v>8256.292232363241</v>
      </c>
      <c r="T25" s="15">
        <v>125528.91399847259</v>
      </c>
      <c r="U25" s="16">
        <v>8508.151369589663</v>
      </c>
      <c r="V25" s="5">
        <v>264.41726504195486</v>
      </c>
      <c r="W25" s="10">
        <v>23800.40492783464</v>
      </c>
      <c r="X25" s="11">
        <v>547996.0522016177</v>
      </c>
      <c r="Y25" s="12">
        <v>39072.778054220806</v>
      </c>
      <c r="Z25" s="52"/>
      <c r="AA25" s="53"/>
      <c r="AB25" s="54"/>
      <c r="AC25" s="55"/>
      <c r="AD25" s="52"/>
      <c r="AE25" s="52"/>
      <c r="AF25" s="52"/>
      <c r="AG25" s="52"/>
      <c r="AH25" s="55"/>
      <c r="AI25" s="52"/>
      <c r="AJ25" s="52"/>
      <c r="AK25" s="55"/>
      <c r="AL25" s="52"/>
    </row>
    <row r="26" spans="1:38" ht="16.5" customHeight="1" hidden="1">
      <c r="A26" s="84">
        <v>38991</v>
      </c>
      <c r="B26" s="5">
        <v>2196.8213237399996</v>
      </c>
      <c r="C26" s="5">
        <v>7297.352523042231</v>
      </c>
      <c r="D26" s="5">
        <v>1286.26126817</v>
      </c>
      <c r="E26" s="7">
        <v>10780.43511495223</v>
      </c>
      <c r="F26" s="5">
        <v>221086.59288619674</v>
      </c>
      <c r="G26" s="5">
        <v>2638.53694467</v>
      </c>
      <c r="H26" s="5">
        <v>7526.3819325544</v>
      </c>
      <c r="I26" s="5">
        <v>274.3307850117</v>
      </c>
      <c r="J26" s="5">
        <v>109075.10279859723</v>
      </c>
      <c r="K26" s="7">
        <v>340600.94534703007</v>
      </c>
      <c r="L26" s="14">
        <v>29857.77649879</v>
      </c>
      <c r="M26" s="5">
        <v>11034.52285905</v>
      </c>
      <c r="N26" s="5">
        <v>414.48134621879996</v>
      </c>
      <c r="O26" s="7">
        <v>41306.7807040588</v>
      </c>
      <c r="P26" s="5">
        <v>1080.303242</v>
      </c>
      <c r="Q26" s="5">
        <v>2490.16419714</v>
      </c>
      <c r="R26" s="5">
        <v>115404.60567996529</v>
      </c>
      <c r="S26" s="5">
        <v>8547.639138302338</v>
      </c>
      <c r="T26" s="15">
        <v>127522.71225740763</v>
      </c>
      <c r="U26" s="16">
        <v>8647.9885205007</v>
      </c>
      <c r="V26" s="5">
        <v>238.78520371266455</v>
      </c>
      <c r="W26" s="10">
        <v>24584.318020053786</v>
      </c>
      <c r="X26" s="11">
        <v>553681.9651677158</v>
      </c>
      <c r="Y26" s="12">
        <v>41442.80061803696</v>
      </c>
      <c r="Z26" s="52"/>
      <c r="AA26" s="53"/>
      <c r="AB26" s="54"/>
      <c r="AC26" s="55"/>
      <c r="AD26" s="52"/>
      <c r="AE26" s="52"/>
      <c r="AF26" s="52"/>
      <c r="AG26" s="52"/>
      <c r="AH26" s="55"/>
      <c r="AI26" s="52"/>
      <c r="AJ26" s="52"/>
      <c r="AK26" s="55"/>
      <c r="AL26" s="52"/>
    </row>
    <row r="27" spans="1:38" ht="16.5" customHeight="1" hidden="1">
      <c r="A27" s="84">
        <v>39022</v>
      </c>
      <c r="B27" s="5">
        <v>2463.82570398</v>
      </c>
      <c r="C27" s="5">
        <v>6879.5283147996</v>
      </c>
      <c r="D27" s="5">
        <v>902.27593045</v>
      </c>
      <c r="E27" s="7">
        <v>10245.629949229598</v>
      </c>
      <c r="F27" s="5">
        <v>239234.27996777685</v>
      </c>
      <c r="G27" s="5">
        <v>2997.078810055</v>
      </c>
      <c r="H27" s="5">
        <v>7507.628557296001</v>
      </c>
      <c r="I27" s="5">
        <v>311.8470229006</v>
      </c>
      <c r="J27" s="5">
        <v>116058.20047292477</v>
      </c>
      <c r="K27" s="7">
        <v>366109.0348309532</v>
      </c>
      <c r="L27" s="14">
        <v>27978.27405955</v>
      </c>
      <c r="M27" s="5">
        <v>11440.4223284</v>
      </c>
      <c r="N27" s="5">
        <v>2111.956836927</v>
      </c>
      <c r="O27" s="7">
        <v>41530.653224876994</v>
      </c>
      <c r="P27" s="5">
        <v>1089.02573</v>
      </c>
      <c r="Q27" s="5">
        <v>2904.55731646</v>
      </c>
      <c r="R27" s="5">
        <v>116003.42530642495</v>
      </c>
      <c r="S27" s="5">
        <v>9016.041040772801</v>
      </c>
      <c r="T27" s="15">
        <v>129013.04939365775</v>
      </c>
      <c r="U27" s="16">
        <v>7537.106483370852</v>
      </c>
      <c r="V27" s="5">
        <v>264.47455000557</v>
      </c>
      <c r="W27" s="10">
        <v>25255.069085450054</v>
      </c>
      <c r="X27" s="11">
        <v>579955.017517544</v>
      </c>
      <c r="Y27" s="12">
        <v>42102.8735903252</v>
      </c>
      <c r="Z27" s="52"/>
      <c r="AA27" s="53"/>
      <c r="AB27" s="54"/>
      <c r="AC27" s="55"/>
      <c r="AD27" s="52"/>
      <c r="AE27" s="52"/>
      <c r="AF27" s="52"/>
      <c r="AG27" s="52"/>
      <c r="AH27" s="55"/>
      <c r="AI27" s="52"/>
      <c r="AJ27" s="52"/>
      <c r="AK27" s="55"/>
      <c r="AL27" s="52"/>
    </row>
    <row r="28" spans="1:38" ht="16.5" customHeight="1" hidden="1">
      <c r="A28" s="84">
        <v>39052</v>
      </c>
      <c r="B28" s="5">
        <v>3322.1699084300003</v>
      </c>
      <c r="C28" s="5">
        <v>8087.34545202</v>
      </c>
      <c r="D28" s="5">
        <v>753.17265301</v>
      </c>
      <c r="E28" s="7">
        <v>12162.688013460001</v>
      </c>
      <c r="F28" s="5">
        <v>260408.99291418245</v>
      </c>
      <c r="G28" s="5">
        <v>3839.6829179349998</v>
      </c>
      <c r="H28" s="5">
        <v>7544.736683452749</v>
      </c>
      <c r="I28" s="5">
        <v>411.22599549</v>
      </c>
      <c r="J28" s="5">
        <v>121864.79337401502</v>
      </c>
      <c r="K28" s="7">
        <v>394069.4318850752</v>
      </c>
      <c r="L28" s="14">
        <v>26725.891024925</v>
      </c>
      <c r="M28" s="5">
        <v>11842.53495917</v>
      </c>
      <c r="N28" s="5">
        <v>-8.036999997784733E-05</v>
      </c>
      <c r="O28" s="7">
        <v>38568.425903724994</v>
      </c>
      <c r="P28" s="5">
        <v>1084.407491</v>
      </c>
      <c r="Q28" s="5">
        <v>2819.1407391999996</v>
      </c>
      <c r="R28" s="5">
        <v>118515.29877739499</v>
      </c>
      <c r="S28" s="5">
        <v>8913.683467831323</v>
      </c>
      <c r="T28" s="15">
        <v>131332.53047542632</v>
      </c>
      <c r="U28" s="16">
        <v>6819.801318715</v>
      </c>
      <c r="V28" s="5">
        <v>2081.739094852525</v>
      </c>
      <c r="W28" s="10">
        <v>24240.174255596074</v>
      </c>
      <c r="X28" s="11">
        <v>609274.79094685</v>
      </c>
      <c r="Y28" s="12">
        <v>42599.592504551256</v>
      </c>
      <c r="Z28" s="52"/>
      <c r="AA28" s="53"/>
      <c r="AB28" s="54"/>
      <c r="AC28" s="55"/>
      <c r="AD28" s="52"/>
      <c r="AE28" s="52"/>
      <c r="AF28" s="52"/>
      <c r="AG28" s="52"/>
      <c r="AH28" s="55"/>
      <c r="AI28" s="52"/>
      <c r="AJ28" s="52"/>
      <c r="AK28" s="55"/>
      <c r="AL28" s="52"/>
    </row>
    <row r="29" spans="1:38" ht="16.5" customHeight="1" hidden="1">
      <c r="A29" s="84">
        <v>39083</v>
      </c>
      <c r="B29" s="5">
        <v>2515.34641331</v>
      </c>
      <c r="C29" s="5">
        <v>7414.458537642847</v>
      </c>
      <c r="D29" s="5">
        <v>676.60185935</v>
      </c>
      <c r="E29" s="7">
        <v>10606.406810302846</v>
      </c>
      <c r="F29" s="5">
        <v>230136.60145740758</v>
      </c>
      <c r="G29" s="5">
        <v>3724.78196075575</v>
      </c>
      <c r="H29" s="5">
        <v>7327.66436744372</v>
      </c>
      <c r="I29" s="5">
        <v>252.97820390925</v>
      </c>
      <c r="J29" s="5">
        <v>125180.7345691118</v>
      </c>
      <c r="K29" s="7">
        <v>366622.76055862807</v>
      </c>
      <c r="L29" s="14">
        <v>25664.762182627</v>
      </c>
      <c r="M29" s="5">
        <v>12028.993756299998</v>
      </c>
      <c r="N29" s="5">
        <v>-0.0004135400000109257</v>
      </c>
      <c r="O29" s="7">
        <v>37693.755525387</v>
      </c>
      <c r="P29" s="5">
        <v>1072.958851</v>
      </c>
      <c r="Q29" s="5">
        <v>2893.6342978899997</v>
      </c>
      <c r="R29" s="5">
        <v>118678.11048505992</v>
      </c>
      <c r="S29" s="5">
        <v>8772.970411366166</v>
      </c>
      <c r="T29" s="15">
        <v>131417.6740453161</v>
      </c>
      <c r="U29" s="16">
        <v>7363.491286765345</v>
      </c>
      <c r="V29" s="5">
        <v>398.5271463318625</v>
      </c>
      <c r="W29" s="10">
        <v>25075.740122407886</v>
      </c>
      <c r="X29" s="11">
        <v>579178.355495139</v>
      </c>
      <c r="Y29" s="12">
        <v>48736.46711056654</v>
      </c>
      <c r="Z29" s="52"/>
      <c r="AA29" s="53"/>
      <c r="AB29" s="54"/>
      <c r="AC29" s="55"/>
      <c r="AD29" s="52"/>
      <c r="AE29" s="52"/>
      <c r="AF29" s="52"/>
      <c r="AG29" s="52"/>
      <c r="AH29" s="55"/>
      <c r="AI29" s="52"/>
      <c r="AJ29" s="52"/>
      <c r="AK29" s="55"/>
      <c r="AL29" s="52"/>
    </row>
    <row r="30" spans="1:38" ht="16.5" customHeight="1" hidden="1">
      <c r="A30" s="84">
        <v>39114</v>
      </c>
      <c r="B30" s="5">
        <v>2414.9337476700002</v>
      </c>
      <c r="C30" s="5">
        <v>7832.233555676634</v>
      </c>
      <c r="D30" s="5">
        <v>612.57368074</v>
      </c>
      <c r="E30" s="7">
        <v>10859.740984086635</v>
      </c>
      <c r="F30" s="5">
        <v>227791.02271942954</v>
      </c>
      <c r="G30" s="5">
        <v>3601.2120139443336</v>
      </c>
      <c r="H30" s="5">
        <v>7334.335454437114</v>
      </c>
      <c r="I30" s="5">
        <v>247.19983713568337</v>
      </c>
      <c r="J30" s="5">
        <v>130766.35077523388</v>
      </c>
      <c r="K30" s="7">
        <v>369740.1208001806</v>
      </c>
      <c r="L30" s="14">
        <v>26569.415282485865</v>
      </c>
      <c r="M30" s="5">
        <v>13063.85957493</v>
      </c>
      <c r="N30" s="5">
        <v>-1.8119999964483213E-05</v>
      </c>
      <c r="O30" s="7">
        <v>39633.27483929586</v>
      </c>
      <c r="P30" s="5">
        <v>1077.514237</v>
      </c>
      <c r="Q30" s="5">
        <v>2494.69362431</v>
      </c>
      <c r="R30" s="5">
        <v>117889.33920970492</v>
      </c>
      <c r="S30" s="5">
        <v>8692.329488036923</v>
      </c>
      <c r="T30" s="15">
        <v>130153.87655905186</v>
      </c>
      <c r="U30" s="16">
        <v>7094.056048812669</v>
      </c>
      <c r="V30" s="5">
        <v>403.2878022919218</v>
      </c>
      <c r="W30" s="10">
        <v>24097.850198892575</v>
      </c>
      <c r="X30" s="11">
        <v>581982.2072326121</v>
      </c>
      <c r="Y30" s="12">
        <v>41472.545356895906</v>
      </c>
      <c r="Z30" s="52"/>
      <c r="AA30" s="53"/>
      <c r="AB30" s="54"/>
      <c r="AC30" s="55"/>
      <c r="AD30" s="52"/>
      <c r="AE30" s="52"/>
      <c r="AF30" s="52"/>
      <c r="AG30" s="52"/>
      <c r="AH30" s="55"/>
      <c r="AI30" s="52"/>
      <c r="AJ30" s="52"/>
      <c r="AK30" s="55"/>
      <c r="AL30" s="52"/>
    </row>
    <row r="31" spans="1:38" ht="16.5" customHeight="1" hidden="1">
      <c r="A31" s="84">
        <v>39142</v>
      </c>
      <c r="B31" s="5">
        <v>2208.32318965</v>
      </c>
      <c r="C31" s="5">
        <v>8904.365782022727</v>
      </c>
      <c r="D31" s="5">
        <v>2105.541453</v>
      </c>
      <c r="E31" s="7">
        <v>13218.230424672727</v>
      </c>
      <c r="F31" s="5">
        <v>225140.76979755628</v>
      </c>
      <c r="G31" s="5">
        <v>3630.5191048672</v>
      </c>
      <c r="H31" s="5">
        <v>7352.021033847477</v>
      </c>
      <c r="I31" s="5">
        <v>235.5276032173</v>
      </c>
      <c r="J31" s="5">
        <v>144304.04291992958</v>
      </c>
      <c r="K31" s="7">
        <v>380662.8804594178</v>
      </c>
      <c r="L31" s="14">
        <v>24952.837351579</v>
      </c>
      <c r="M31" s="5">
        <v>14092.84688375</v>
      </c>
      <c r="N31" s="5">
        <v>0</v>
      </c>
      <c r="O31" s="7">
        <v>39045.684235329</v>
      </c>
      <c r="P31" s="5">
        <v>1075.812424</v>
      </c>
      <c r="Q31" s="5">
        <v>2257.97199946</v>
      </c>
      <c r="R31" s="5">
        <v>118137.90469128633</v>
      </c>
      <c r="S31" s="5">
        <v>8768.74197109674</v>
      </c>
      <c r="T31" s="15">
        <v>130240.43108584307</v>
      </c>
      <c r="U31" s="16">
        <v>8165.0088607375055</v>
      </c>
      <c r="V31" s="5">
        <v>978.8272441607212</v>
      </c>
      <c r="W31" s="10">
        <v>25947.430952554627</v>
      </c>
      <c r="X31" s="11">
        <v>598258.4932627155</v>
      </c>
      <c r="Y31" s="12">
        <v>41381.45342137439</v>
      </c>
      <c r="Z31" s="52"/>
      <c r="AA31" s="53"/>
      <c r="AB31" s="54"/>
      <c r="AC31" s="55"/>
      <c r="AD31" s="52"/>
      <c r="AE31" s="52"/>
      <c r="AF31" s="52"/>
      <c r="AG31" s="52"/>
      <c r="AH31" s="55"/>
      <c r="AI31" s="52"/>
      <c r="AJ31" s="52"/>
      <c r="AK31" s="55"/>
      <c r="AL31" s="52"/>
    </row>
    <row r="32" spans="1:38" ht="16.5" customHeight="1" hidden="1">
      <c r="A32" s="84">
        <v>39173</v>
      </c>
      <c r="B32" s="5">
        <v>2125.58266041</v>
      </c>
      <c r="C32" s="5">
        <v>7847.856193174716</v>
      </c>
      <c r="D32" s="5">
        <v>5257.027716767633</v>
      </c>
      <c r="E32" s="7">
        <v>15230.46657035235</v>
      </c>
      <c r="F32" s="5">
        <v>215082.60306504028</v>
      </c>
      <c r="G32" s="5">
        <v>4334.9843284903</v>
      </c>
      <c r="H32" s="5">
        <v>7303.303703017224</v>
      </c>
      <c r="I32" s="5">
        <v>322.7696549277667</v>
      </c>
      <c r="J32" s="5">
        <v>148055.78245203148</v>
      </c>
      <c r="K32" s="7">
        <v>375099.44320350705</v>
      </c>
      <c r="L32" s="14">
        <v>25293.477736169898</v>
      </c>
      <c r="M32" s="5">
        <v>15574.514234540002</v>
      </c>
      <c r="N32" s="5">
        <v>0</v>
      </c>
      <c r="O32" s="7">
        <v>40867.9919707099</v>
      </c>
      <c r="P32" s="5">
        <v>1078.17307</v>
      </c>
      <c r="Q32" s="5">
        <v>2218.80290377</v>
      </c>
      <c r="R32" s="5">
        <v>118210.37517120109</v>
      </c>
      <c r="S32" s="5">
        <v>8660.357285423128</v>
      </c>
      <c r="T32" s="15">
        <v>130167.70843039421</v>
      </c>
      <c r="U32" s="16">
        <v>8660.923806510493</v>
      </c>
      <c r="V32" s="5">
        <v>1688.0475276701654</v>
      </c>
      <c r="W32" s="10">
        <v>25992.933192268578</v>
      </c>
      <c r="X32" s="11">
        <v>597707.5147014128</v>
      </c>
      <c r="Y32" s="12">
        <v>43027.06918899884</v>
      </c>
      <c r="Z32" s="52"/>
      <c r="AA32" s="53"/>
      <c r="AB32" s="54"/>
      <c r="AC32" s="55"/>
      <c r="AD32" s="52"/>
      <c r="AE32" s="52"/>
      <c r="AF32" s="52"/>
      <c r="AG32" s="52"/>
      <c r="AH32" s="55"/>
      <c r="AI32" s="52"/>
      <c r="AJ32" s="52"/>
      <c r="AK32" s="55"/>
      <c r="AL32" s="52"/>
    </row>
    <row r="33" spans="1:38" ht="16.5" customHeight="1" hidden="1">
      <c r="A33" s="84">
        <v>39203</v>
      </c>
      <c r="B33" s="5">
        <v>2132.23696242</v>
      </c>
      <c r="C33" s="5">
        <v>8213.738251254781</v>
      </c>
      <c r="D33" s="5">
        <v>5194.031792843</v>
      </c>
      <c r="E33" s="7">
        <v>15540.007006517782</v>
      </c>
      <c r="F33" s="5">
        <v>210811.30682141753</v>
      </c>
      <c r="G33" s="5">
        <v>4849.4541941221</v>
      </c>
      <c r="H33" s="5">
        <v>7608.925198039824</v>
      </c>
      <c r="I33" s="5">
        <v>217.83878093069998</v>
      </c>
      <c r="J33" s="5">
        <v>153617.53656456489</v>
      </c>
      <c r="K33" s="7">
        <v>377105.061559075</v>
      </c>
      <c r="L33" s="14">
        <v>24445.060355806352</v>
      </c>
      <c r="M33" s="5">
        <v>16707.097049236538</v>
      </c>
      <c r="N33" s="5">
        <v>0</v>
      </c>
      <c r="O33" s="7">
        <v>41152.15740504289</v>
      </c>
      <c r="P33" s="5">
        <v>1089.939942</v>
      </c>
      <c r="Q33" s="5">
        <v>2118.7421031100002</v>
      </c>
      <c r="R33" s="5">
        <v>117500.46540026003</v>
      </c>
      <c r="S33" s="5">
        <v>8580.775640882832</v>
      </c>
      <c r="T33" s="15">
        <v>129289.92308625285</v>
      </c>
      <c r="U33" s="16">
        <v>10905.860417076925</v>
      </c>
      <c r="V33" s="5">
        <v>3977.2725024767938</v>
      </c>
      <c r="W33" s="10">
        <v>26433.651059165473</v>
      </c>
      <c r="X33" s="11">
        <v>604403.9330356079</v>
      </c>
      <c r="Y33" s="12">
        <v>42355.84467817485</v>
      </c>
      <c r="Z33" s="52"/>
      <c r="AA33" s="53"/>
      <c r="AB33" s="54"/>
      <c r="AC33" s="55"/>
      <c r="AD33" s="52"/>
      <c r="AE33" s="52"/>
      <c r="AF33" s="52"/>
      <c r="AG33" s="52"/>
      <c r="AH33" s="55"/>
      <c r="AI33" s="52"/>
      <c r="AJ33" s="52"/>
      <c r="AK33" s="55"/>
      <c r="AL33" s="52"/>
    </row>
    <row r="34" spans="1:38" ht="16.5" customHeight="1" hidden="1">
      <c r="A34" s="84">
        <v>39234</v>
      </c>
      <c r="B34" s="5">
        <v>1914.3835437999999</v>
      </c>
      <c r="C34" s="5">
        <v>9480.145369215</v>
      </c>
      <c r="D34" s="5">
        <v>4691.9675605938</v>
      </c>
      <c r="E34" s="7">
        <v>16086.4964736088</v>
      </c>
      <c r="F34" s="5">
        <v>217616.9342965936</v>
      </c>
      <c r="G34" s="5">
        <v>5411.3473483186</v>
      </c>
      <c r="H34" s="5">
        <v>7783.558934652</v>
      </c>
      <c r="I34" s="5">
        <v>265.451462477</v>
      </c>
      <c r="J34" s="5">
        <v>163878.31517461836</v>
      </c>
      <c r="K34" s="7">
        <v>394955.6072166596</v>
      </c>
      <c r="L34" s="14">
        <v>24396.88362194499</v>
      </c>
      <c r="M34" s="5">
        <v>16897.49159309</v>
      </c>
      <c r="N34" s="5">
        <v>0</v>
      </c>
      <c r="O34" s="7">
        <v>41294.37521503499</v>
      </c>
      <c r="P34" s="5">
        <v>1099.76488079</v>
      </c>
      <c r="Q34" s="5">
        <v>2227.44441361</v>
      </c>
      <c r="R34" s="5">
        <v>119152.89904371851</v>
      </c>
      <c r="S34" s="5">
        <v>8900.9175206198</v>
      </c>
      <c r="T34" s="15">
        <v>131381.0258587383</v>
      </c>
      <c r="U34" s="16">
        <v>10158.161028158476</v>
      </c>
      <c r="V34" s="5">
        <v>3244.583282362514</v>
      </c>
      <c r="W34" s="10">
        <v>26778.654972009477</v>
      </c>
      <c r="X34" s="11">
        <v>623898.9040465722</v>
      </c>
      <c r="Y34" s="12">
        <v>44498.34600326296</v>
      </c>
      <c r="Z34" s="52"/>
      <c r="AA34" s="53"/>
      <c r="AB34" s="54"/>
      <c r="AC34" s="55"/>
      <c r="AD34" s="52"/>
      <c r="AE34" s="52"/>
      <c r="AF34" s="52"/>
      <c r="AG34" s="52"/>
      <c r="AH34" s="55"/>
      <c r="AI34" s="52"/>
      <c r="AJ34" s="52"/>
      <c r="AK34" s="55"/>
      <c r="AL34" s="52"/>
    </row>
    <row r="35" spans="1:38" ht="16.5" customHeight="1" hidden="1">
      <c r="A35" s="84">
        <v>39264</v>
      </c>
      <c r="B35" s="5">
        <v>2014.80650604</v>
      </c>
      <c r="C35" s="5">
        <v>9021.516582875716</v>
      </c>
      <c r="D35" s="5">
        <v>4819.319127013533</v>
      </c>
      <c r="E35" s="7">
        <v>15855.642215929249</v>
      </c>
      <c r="F35" s="5">
        <v>246368.52680708843</v>
      </c>
      <c r="G35" s="5">
        <v>5462.061287730201</v>
      </c>
      <c r="H35" s="5">
        <v>7828.278055382122</v>
      </c>
      <c r="I35" s="5">
        <v>416.1045852896667</v>
      </c>
      <c r="J35" s="5">
        <v>161104.63519252182</v>
      </c>
      <c r="K35" s="7">
        <v>421179.6059280123</v>
      </c>
      <c r="L35" s="14">
        <v>22283.833853537133</v>
      </c>
      <c r="M35" s="5">
        <v>17013.446356559998</v>
      </c>
      <c r="N35" s="5">
        <v>4.599999998688986E-07</v>
      </c>
      <c r="O35" s="7">
        <v>39297.28021055713</v>
      </c>
      <c r="P35" s="5">
        <v>1068.3439861</v>
      </c>
      <c r="Q35" s="5">
        <v>2192.61131996</v>
      </c>
      <c r="R35" s="5">
        <v>119368.91926965519</v>
      </c>
      <c r="S35" s="5">
        <v>8717.035022834469</v>
      </c>
      <c r="T35" s="15">
        <v>131346.90959854965</v>
      </c>
      <c r="U35" s="16">
        <v>9810.396025484897</v>
      </c>
      <c r="V35" s="5">
        <v>880.4279996455325</v>
      </c>
      <c r="W35" s="10">
        <v>27132.72577304242</v>
      </c>
      <c r="X35" s="11">
        <v>645502.9877512213</v>
      </c>
      <c r="Y35" s="12">
        <v>43685.724462361926</v>
      </c>
      <c r="Z35" s="52"/>
      <c r="AA35" s="53"/>
      <c r="AB35" s="54"/>
      <c r="AC35" s="55"/>
      <c r="AD35" s="52"/>
      <c r="AE35" s="52"/>
      <c r="AF35" s="52"/>
      <c r="AG35" s="52"/>
      <c r="AH35" s="55"/>
      <c r="AI35" s="52"/>
      <c r="AJ35" s="52"/>
      <c r="AK35" s="55"/>
      <c r="AL35" s="52"/>
    </row>
    <row r="36" spans="1:38" ht="16.5" customHeight="1" hidden="1">
      <c r="A36" s="84">
        <v>39295</v>
      </c>
      <c r="B36" s="5">
        <v>2011.10480798</v>
      </c>
      <c r="C36" s="5">
        <v>8481.81150726635</v>
      </c>
      <c r="D36" s="5">
        <v>5216.72967741255</v>
      </c>
      <c r="E36" s="7">
        <v>15709.6459926589</v>
      </c>
      <c r="F36" s="5">
        <v>259388.24230521638</v>
      </c>
      <c r="G36" s="5">
        <v>6007.0261423409</v>
      </c>
      <c r="H36" s="5">
        <v>7601.217194656064</v>
      </c>
      <c r="I36" s="5">
        <v>261.76049446315</v>
      </c>
      <c r="J36" s="5">
        <v>159667.29979774318</v>
      </c>
      <c r="K36" s="7">
        <v>432925.54593441973</v>
      </c>
      <c r="L36" s="14">
        <v>22908.588889873197</v>
      </c>
      <c r="M36" s="5">
        <v>18499.39930591</v>
      </c>
      <c r="N36" s="5">
        <v>2.2000000043931323E-07</v>
      </c>
      <c r="O36" s="7">
        <v>41407.9881960032</v>
      </c>
      <c r="P36" s="5">
        <v>1132.925044</v>
      </c>
      <c r="Q36" s="5">
        <v>2160.6811183</v>
      </c>
      <c r="R36" s="5">
        <v>122829.11846436048</v>
      </c>
      <c r="S36" s="5">
        <v>8629.874294428617</v>
      </c>
      <c r="T36" s="15">
        <v>134752.5989210891</v>
      </c>
      <c r="U36" s="16">
        <v>9212.429697585087</v>
      </c>
      <c r="V36" s="5">
        <v>868.3036747251713</v>
      </c>
      <c r="W36" s="10">
        <v>27725.159713030804</v>
      </c>
      <c r="X36" s="11">
        <v>662601.672129512</v>
      </c>
      <c r="Y36" s="12">
        <v>46193.440427783826</v>
      </c>
      <c r="Z36" s="52"/>
      <c r="AA36" s="53"/>
      <c r="AB36" s="54"/>
      <c r="AC36" s="55"/>
      <c r="AD36" s="52"/>
      <c r="AE36" s="52"/>
      <c r="AF36" s="52"/>
      <c r="AG36" s="52"/>
      <c r="AH36" s="55"/>
      <c r="AI36" s="52"/>
      <c r="AJ36" s="52"/>
      <c r="AK36" s="55"/>
      <c r="AL36" s="52"/>
    </row>
    <row r="37" spans="1:38" ht="16.5" customHeight="1" hidden="1">
      <c r="A37" s="84">
        <v>39326</v>
      </c>
      <c r="B37" s="5">
        <v>1960.2172360300003</v>
      </c>
      <c r="C37" s="5">
        <v>10752.856724423142</v>
      </c>
      <c r="D37" s="5">
        <v>4663.670147452267</v>
      </c>
      <c r="E37" s="7">
        <v>17376.74410790541</v>
      </c>
      <c r="F37" s="5">
        <v>260662.35806514396</v>
      </c>
      <c r="G37" s="5">
        <v>5343.910944753683</v>
      </c>
      <c r="H37" s="5">
        <v>7469.327685714667</v>
      </c>
      <c r="I37" s="5">
        <v>276.6426577613333</v>
      </c>
      <c r="J37" s="5">
        <v>166839.87766627627</v>
      </c>
      <c r="K37" s="7">
        <v>440592.11701964994</v>
      </c>
      <c r="L37" s="14">
        <v>20612.010325687766</v>
      </c>
      <c r="M37" s="5">
        <v>19983.31721248</v>
      </c>
      <c r="N37" s="5">
        <v>7.515000000068994E-05</v>
      </c>
      <c r="O37" s="7">
        <v>40595.327613317764</v>
      </c>
      <c r="P37" s="5">
        <v>1133.62189664</v>
      </c>
      <c r="Q37" s="5">
        <v>2027.9759141900001</v>
      </c>
      <c r="R37" s="5">
        <v>123705.25807635103</v>
      </c>
      <c r="S37" s="5">
        <v>8654.885050465024</v>
      </c>
      <c r="T37" s="15">
        <v>135521.74093764607</v>
      </c>
      <c r="U37" s="16">
        <v>9457.163909810673</v>
      </c>
      <c r="V37" s="5">
        <v>1019.1449508301178</v>
      </c>
      <c r="W37" s="10">
        <v>28104.131541509414</v>
      </c>
      <c r="X37" s="11">
        <v>672666.3700806694</v>
      </c>
      <c r="Y37" s="12">
        <v>48161.58115928984</v>
      </c>
      <c r="Z37" s="52"/>
      <c r="AA37" s="53"/>
      <c r="AB37" s="54"/>
      <c r="AC37" s="55"/>
      <c r="AD37" s="52"/>
      <c r="AE37" s="52"/>
      <c r="AF37" s="52"/>
      <c r="AG37" s="52"/>
      <c r="AH37" s="55"/>
      <c r="AI37" s="52"/>
      <c r="AJ37" s="52"/>
      <c r="AK37" s="55"/>
      <c r="AL37" s="52"/>
    </row>
    <row r="38" spans="1:38" ht="16.5" customHeight="1" hidden="1">
      <c r="A38" s="84">
        <v>39356</v>
      </c>
      <c r="B38" s="5">
        <v>2346.5860313099997</v>
      </c>
      <c r="C38" s="5">
        <v>10968.233673568699</v>
      </c>
      <c r="D38" s="5">
        <v>2997.9312813514666</v>
      </c>
      <c r="E38" s="7">
        <v>16312.750986230165</v>
      </c>
      <c r="F38" s="5">
        <v>248395.93669103415</v>
      </c>
      <c r="G38" s="5">
        <v>5088.107672794968</v>
      </c>
      <c r="H38" s="5">
        <v>7479.342106346667</v>
      </c>
      <c r="I38" s="5">
        <v>307.5411152426667</v>
      </c>
      <c r="J38" s="5">
        <v>174432.36334277573</v>
      </c>
      <c r="K38" s="7">
        <v>435703.2909281942</v>
      </c>
      <c r="L38" s="14">
        <v>19668.123301087442</v>
      </c>
      <c r="M38" s="5">
        <v>20873.12599068</v>
      </c>
      <c r="N38" s="5">
        <v>0.0001092700000002722</v>
      </c>
      <c r="O38" s="7">
        <v>40541.249401037436</v>
      </c>
      <c r="P38" s="5">
        <v>1131.36647252</v>
      </c>
      <c r="Q38" s="5">
        <v>2009.21994795</v>
      </c>
      <c r="R38" s="5">
        <v>126373.47756990437</v>
      </c>
      <c r="S38" s="5">
        <v>8737.2312516915</v>
      </c>
      <c r="T38" s="15">
        <v>138251.29524206588</v>
      </c>
      <c r="U38" s="16">
        <v>10963.168767571573</v>
      </c>
      <c r="V38" s="5">
        <v>824.813575726999</v>
      </c>
      <c r="W38" s="10">
        <v>27630.637751055678</v>
      </c>
      <c r="X38" s="11">
        <v>670227.206651882</v>
      </c>
      <c r="Y38" s="12">
        <v>51121.2167384044</v>
      </c>
      <c r="Z38" s="52"/>
      <c r="AA38" s="53"/>
      <c r="AB38" s="54"/>
      <c r="AC38" s="55"/>
      <c r="AD38" s="52"/>
      <c r="AE38" s="52"/>
      <c r="AF38" s="52"/>
      <c r="AG38" s="52"/>
      <c r="AH38" s="55"/>
      <c r="AI38" s="52"/>
      <c r="AJ38" s="52"/>
      <c r="AK38" s="55"/>
      <c r="AL38" s="52"/>
    </row>
    <row r="39" spans="1:38" ht="16.5" customHeight="1" hidden="1">
      <c r="A39" s="84">
        <v>39387</v>
      </c>
      <c r="B39" s="5">
        <v>2335.08109542</v>
      </c>
      <c r="C39" s="5">
        <v>9072.52554024965</v>
      </c>
      <c r="D39" s="5">
        <v>4049.116842908467</v>
      </c>
      <c r="E39" s="7">
        <v>15456.723478578117</v>
      </c>
      <c r="F39" s="5">
        <v>280290.6856299573</v>
      </c>
      <c r="G39" s="5">
        <v>4676.716633049799</v>
      </c>
      <c r="H39" s="5">
        <v>7232.230706610667</v>
      </c>
      <c r="I39" s="5">
        <v>301.95758952616666</v>
      </c>
      <c r="J39" s="5">
        <v>182609.6081043232</v>
      </c>
      <c r="K39" s="7">
        <v>475111.19866346713</v>
      </c>
      <c r="L39" s="14">
        <v>21637.289586161154</v>
      </c>
      <c r="M39" s="5">
        <v>21735.456235169997</v>
      </c>
      <c r="N39" s="5">
        <v>-0.00022800999999983418</v>
      </c>
      <c r="O39" s="7">
        <v>43372.745593321146</v>
      </c>
      <c r="P39" s="5">
        <v>1089.59636252</v>
      </c>
      <c r="Q39" s="5">
        <v>2048.20135927</v>
      </c>
      <c r="R39" s="5">
        <v>128372.94160738832</v>
      </c>
      <c r="S39" s="5">
        <v>8650.377601534803</v>
      </c>
      <c r="T39" s="15">
        <v>140161.11693071312</v>
      </c>
      <c r="U39" s="16">
        <v>11087.178155837784</v>
      </c>
      <c r="V39" s="5">
        <v>680.4571432612344</v>
      </c>
      <c r="W39" s="10">
        <v>28640.954721062957</v>
      </c>
      <c r="X39" s="11">
        <v>714510.3746862415</v>
      </c>
      <c r="Y39" s="12">
        <v>48002.3842899975</v>
      </c>
      <c r="Z39" s="52"/>
      <c r="AA39" s="53"/>
      <c r="AB39" s="54"/>
      <c r="AC39" s="55"/>
      <c r="AD39" s="52"/>
      <c r="AE39" s="52"/>
      <c r="AF39" s="52"/>
      <c r="AG39" s="52"/>
      <c r="AH39" s="55"/>
      <c r="AI39" s="52"/>
      <c r="AJ39" s="52"/>
      <c r="AK39" s="55"/>
      <c r="AL39" s="52"/>
    </row>
    <row r="40" spans="1:38" ht="16.5" customHeight="1" hidden="1">
      <c r="A40" s="84">
        <v>39417</v>
      </c>
      <c r="B40" s="5">
        <v>3437.6939873999995</v>
      </c>
      <c r="C40" s="5">
        <v>9863.02161913682</v>
      </c>
      <c r="D40" s="5">
        <v>3976.84790337875</v>
      </c>
      <c r="E40" s="7">
        <v>17277.56350991557</v>
      </c>
      <c r="F40" s="5">
        <v>260511.6357855133</v>
      </c>
      <c r="G40" s="5">
        <v>4118.049211676251</v>
      </c>
      <c r="H40" s="5">
        <v>6885.450119857501</v>
      </c>
      <c r="I40" s="5">
        <v>641.1374933249971</v>
      </c>
      <c r="J40" s="5">
        <v>176635.38294263743</v>
      </c>
      <c r="K40" s="7">
        <v>448791.6555530095</v>
      </c>
      <c r="L40" s="14">
        <v>21664.27290035865</v>
      </c>
      <c r="M40" s="5">
        <v>22594.272678639998</v>
      </c>
      <c r="N40" s="5">
        <v>-0.00029774999999965246</v>
      </c>
      <c r="O40" s="7">
        <v>44258.54528124865</v>
      </c>
      <c r="P40" s="5">
        <v>1089.07226956</v>
      </c>
      <c r="Q40" s="5">
        <v>2270.71480092</v>
      </c>
      <c r="R40" s="5">
        <v>133682.22295601096</v>
      </c>
      <c r="S40" s="5">
        <v>8270.152813952192</v>
      </c>
      <c r="T40" s="15">
        <v>145312.16284044314</v>
      </c>
      <c r="U40" s="16">
        <v>11746.750538212651</v>
      </c>
      <c r="V40" s="5">
        <v>598.5110983382478</v>
      </c>
      <c r="W40" s="10">
        <v>26773.146589845583</v>
      </c>
      <c r="X40" s="11">
        <v>694758.3354110133</v>
      </c>
      <c r="Y40" s="12">
        <v>47553.977614061354</v>
      </c>
      <c r="Z40" s="52"/>
      <c r="AA40" s="53"/>
      <c r="AB40" s="54"/>
      <c r="AC40" s="55"/>
      <c r="AD40" s="52"/>
      <c r="AE40" s="52"/>
      <c r="AF40" s="52"/>
      <c r="AG40" s="52"/>
      <c r="AH40" s="55"/>
      <c r="AI40" s="52"/>
      <c r="AJ40" s="52"/>
      <c r="AK40" s="55"/>
      <c r="AL40" s="52"/>
    </row>
    <row r="41" spans="1:38" ht="16.5" customHeight="1" hidden="1">
      <c r="A41" s="84">
        <v>39448</v>
      </c>
      <c r="B41" s="5">
        <v>2672.70125539</v>
      </c>
      <c r="C41" s="5">
        <v>9101.363393484886</v>
      </c>
      <c r="D41" s="5">
        <v>4979.360215364962</v>
      </c>
      <c r="E41" s="7">
        <v>16753.42486423985</v>
      </c>
      <c r="F41" s="5">
        <v>278083.1222967968</v>
      </c>
      <c r="G41" s="5">
        <v>2985.54288163</v>
      </c>
      <c r="H41" s="5">
        <v>7960.502211674854</v>
      </c>
      <c r="I41" s="5">
        <v>511.39403093639197</v>
      </c>
      <c r="J41" s="5">
        <v>183812.49165768526</v>
      </c>
      <c r="K41" s="7">
        <v>473353.0530787234</v>
      </c>
      <c r="L41" s="14">
        <v>21097.350458134773</v>
      </c>
      <c r="M41" s="5">
        <v>23814.63066875</v>
      </c>
      <c r="N41" s="5">
        <v>-0.00043875999999976045</v>
      </c>
      <c r="O41" s="7">
        <v>44911.98068812477</v>
      </c>
      <c r="P41" s="5">
        <v>1069.47748028</v>
      </c>
      <c r="Q41" s="5">
        <v>2332.26542507</v>
      </c>
      <c r="R41" s="5">
        <v>135912.5685063941</v>
      </c>
      <c r="S41" s="5">
        <v>7998.216615269243</v>
      </c>
      <c r="T41" s="15">
        <v>147312.52802701335</v>
      </c>
      <c r="U41" s="16">
        <v>12332.944233588576</v>
      </c>
      <c r="V41" s="5">
        <v>1526.7169042326746</v>
      </c>
      <c r="W41" s="10">
        <v>27278.24660203004</v>
      </c>
      <c r="X41" s="11">
        <v>723468.8943979526</v>
      </c>
      <c r="Y41" s="12">
        <v>50219.82672454443</v>
      </c>
      <c r="Z41" s="52"/>
      <c r="AA41" s="53"/>
      <c r="AB41" s="54"/>
      <c r="AC41" s="55"/>
      <c r="AD41" s="52"/>
      <c r="AE41" s="52"/>
      <c r="AF41" s="52"/>
      <c r="AG41" s="52"/>
      <c r="AH41" s="55"/>
      <c r="AI41" s="52"/>
      <c r="AJ41" s="52"/>
      <c r="AK41" s="55"/>
      <c r="AL41" s="52"/>
    </row>
    <row r="42" spans="1:38" ht="16.5" customHeight="1" hidden="1">
      <c r="A42" s="84">
        <v>39479</v>
      </c>
      <c r="B42" s="5">
        <v>2424.03700092</v>
      </c>
      <c r="C42" s="5">
        <v>10967.124580128238</v>
      </c>
      <c r="D42" s="5">
        <v>4933.2501050260325</v>
      </c>
      <c r="E42" s="7">
        <v>18324.411686074272</v>
      </c>
      <c r="F42" s="5">
        <v>251585.66700935026</v>
      </c>
      <c r="G42" s="5">
        <v>3285.1861993015</v>
      </c>
      <c r="H42" s="5">
        <v>7648.31085335628</v>
      </c>
      <c r="I42" s="5">
        <v>254.20999625625194</v>
      </c>
      <c r="J42" s="5">
        <v>189341.47590797985</v>
      </c>
      <c r="K42" s="7">
        <v>452114.8499662442</v>
      </c>
      <c r="L42" s="14">
        <v>21906.339559148182</v>
      </c>
      <c r="M42" s="5">
        <v>24589.836544908958</v>
      </c>
      <c r="N42" s="5">
        <v>0.00017836999999953917</v>
      </c>
      <c r="O42" s="7">
        <v>46496.17628242714</v>
      </c>
      <c r="P42" s="5">
        <v>1056.3028387699999</v>
      </c>
      <c r="Q42" s="5">
        <v>2414.45643692</v>
      </c>
      <c r="R42" s="5">
        <v>136059.01663985953</v>
      </c>
      <c r="S42" s="5">
        <v>7626.101257146517</v>
      </c>
      <c r="T42" s="15">
        <v>147155.87717269603</v>
      </c>
      <c r="U42" s="16">
        <v>11070.669779080248</v>
      </c>
      <c r="V42" s="5">
        <v>1520.2954186127527</v>
      </c>
      <c r="W42" s="10">
        <v>28151.00950580732</v>
      </c>
      <c r="X42" s="11">
        <v>704833.289810942</v>
      </c>
      <c r="Y42" s="12">
        <v>47972.86983261953</v>
      </c>
      <c r="Z42" s="52"/>
      <c r="AA42" s="53"/>
      <c r="AB42" s="54"/>
      <c r="AC42" s="55"/>
      <c r="AD42" s="52"/>
      <c r="AE42" s="52"/>
      <c r="AF42" s="52"/>
      <c r="AG42" s="52"/>
      <c r="AH42" s="55"/>
      <c r="AI42" s="52"/>
      <c r="AJ42" s="52"/>
      <c r="AK42" s="55"/>
      <c r="AL42" s="52"/>
    </row>
    <row r="43" spans="1:38" ht="16.5" customHeight="1" hidden="1">
      <c r="A43" s="84">
        <v>39508</v>
      </c>
      <c r="B43" s="5">
        <v>2201.95107978</v>
      </c>
      <c r="C43" s="5">
        <v>14555.37568026287</v>
      </c>
      <c r="D43" s="5">
        <v>7073.177034695932</v>
      </c>
      <c r="E43" s="7">
        <v>23830.5037947388</v>
      </c>
      <c r="F43" s="5">
        <v>238858.28624454825</v>
      </c>
      <c r="G43" s="5">
        <v>4661.429795323116</v>
      </c>
      <c r="H43" s="5">
        <v>7536.065800386458</v>
      </c>
      <c r="I43" s="5">
        <v>269.08003209564436</v>
      </c>
      <c r="J43" s="5">
        <v>176601.7225750712</v>
      </c>
      <c r="K43" s="7">
        <v>427926.5844474246</v>
      </c>
      <c r="L43" s="14">
        <v>21673.967512363488</v>
      </c>
      <c r="M43" s="5">
        <v>25588.193436008445</v>
      </c>
      <c r="N43" s="5">
        <v>-0.00015833999999959047</v>
      </c>
      <c r="O43" s="7">
        <v>47262.160790031936</v>
      </c>
      <c r="P43" s="5">
        <v>1063.07088358</v>
      </c>
      <c r="Q43" s="5">
        <v>2389.94192388</v>
      </c>
      <c r="R43" s="5">
        <v>137084.01997187562</v>
      </c>
      <c r="S43" s="5">
        <v>7521.589321704951</v>
      </c>
      <c r="T43" s="15">
        <v>148058.6221010406</v>
      </c>
      <c r="U43" s="16">
        <v>10935.915016716805</v>
      </c>
      <c r="V43" s="5">
        <v>1619.1119846285683</v>
      </c>
      <c r="W43" s="10">
        <v>33942.87155031876</v>
      </c>
      <c r="X43" s="11">
        <v>693575.7696849001</v>
      </c>
      <c r="Y43" s="12">
        <v>46960.88900869374</v>
      </c>
      <c r="Z43" s="52"/>
      <c r="AA43" s="53"/>
      <c r="AB43" s="54"/>
      <c r="AC43" s="55"/>
      <c r="AD43" s="52"/>
      <c r="AE43" s="52"/>
      <c r="AF43" s="52"/>
      <c r="AG43" s="52"/>
      <c r="AH43" s="55"/>
      <c r="AI43" s="52"/>
      <c r="AJ43" s="52"/>
      <c r="AK43" s="55"/>
      <c r="AL43" s="52"/>
    </row>
    <row r="44" spans="1:38" ht="16.5" customHeight="1" hidden="1">
      <c r="A44" s="84">
        <v>39539</v>
      </c>
      <c r="B44" s="5">
        <v>2358.40859556</v>
      </c>
      <c r="C44" s="5">
        <v>9964.87044704427</v>
      </c>
      <c r="D44" s="5">
        <v>12244.675319002201</v>
      </c>
      <c r="E44" s="7">
        <v>24567.95436160647</v>
      </c>
      <c r="F44" s="5">
        <v>221764.32197804333</v>
      </c>
      <c r="G44" s="5">
        <v>5622.870924956799</v>
      </c>
      <c r="H44" s="5">
        <v>8016.411521839707</v>
      </c>
      <c r="I44" s="5">
        <v>251.9270759768</v>
      </c>
      <c r="J44" s="5">
        <v>184214.1012526247</v>
      </c>
      <c r="K44" s="7">
        <v>419869.63275344134</v>
      </c>
      <c r="L44" s="14">
        <v>22228.460655816612</v>
      </c>
      <c r="M44" s="5">
        <v>26333.24978123049</v>
      </c>
      <c r="N44" s="5">
        <v>-0.00014878999999989873</v>
      </c>
      <c r="O44" s="7">
        <v>48561.710288257105</v>
      </c>
      <c r="P44" s="5">
        <v>1095.74375538</v>
      </c>
      <c r="Q44" s="5">
        <v>2340.88111798</v>
      </c>
      <c r="R44" s="5">
        <v>139454.69141706382</v>
      </c>
      <c r="S44" s="5">
        <v>7394.548411257917</v>
      </c>
      <c r="T44" s="15">
        <v>150285.8647016817</v>
      </c>
      <c r="U44" s="16">
        <v>10116.96743884682</v>
      </c>
      <c r="V44" s="5">
        <v>794.9471535303195</v>
      </c>
      <c r="W44" s="10">
        <v>26829.36222634044</v>
      </c>
      <c r="X44" s="11">
        <v>681026.4389237042</v>
      </c>
      <c r="Y44" s="12">
        <v>48043.42194634438</v>
      </c>
      <c r="Z44" s="52"/>
      <c r="AA44" s="53"/>
      <c r="AB44" s="54"/>
      <c r="AC44" s="55"/>
      <c r="AD44" s="52"/>
      <c r="AE44" s="52"/>
      <c r="AF44" s="52"/>
      <c r="AG44" s="52"/>
      <c r="AH44" s="55"/>
      <c r="AI44" s="52"/>
      <c r="AJ44" s="52"/>
      <c r="AK44" s="55"/>
      <c r="AL44" s="52"/>
    </row>
    <row r="45" spans="1:38" ht="16.5" customHeight="1" hidden="1">
      <c r="A45" s="84">
        <v>39569</v>
      </c>
      <c r="B45" s="5">
        <v>2269.0402082169207</v>
      </c>
      <c r="C45" s="5">
        <v>9256.692359645192</v>
      </c>
      <c r="D45" s="5">
        <v>10349.277130566135</v>
      </c>
      <c r="E45" s="7">
        <v>21875.00969842825</v>
      </c>
      <c r="F45" s="5">
        <v>228933.02293828106</v>
      </c>
      <c r="G45" s="5">
        <v>5877.470260216783</v>
      </c>
      <c r="H45" s="5">
        <v>15389.435257516521</v>
      </c>
      <c r="I45" s="5">
        <v>273.3899516607721</v>
      </c>
      <c r="J45" s="5">
        <v>199594.5428251911</v>
      </c>
      <c r="K45" s="7">
        <v>450067.86123286624</v>
      </c>
      <c r="L45" s="14">
        <v>24925.797162393166</v>
      </c>
      <c r="M45" s="5">
        <v>27350.790312355442</v>
      </c>
      <c r="N45" s="5">
        <v>6.166000000007443E-05</v>
      </c>
      <c r="O45" s="7">
        <v>52276.58753640861</v>
      </c>
      <c r="P45" s="5">
        <v>1129.46102234</v>
      </c>
      <c r="Q45" s="5">
        <v>2571.12201438</v>
      </c>
      <c r="R45" s="5">
        <v>141685.2277928069</v>
      </c>
      <c r="S45" s="5">
        <v>7508.959409646984</v>
      </c>
      <c r="T45" s="15">
        <v>152894.77023917387</v>
      </c>
      <c r="U45" s="16">
        <v>11784.059732644517</v>
      </c>
      <c r="V45" s="5">
        <v>800.1929968661395</v>
      </c>
      <c r="W45" s="10">
        <v>28222.322122595488</v>
      </c>
      <c r="X45" s="11">
        <v>717920.8035589831</v>
      </c>
      <c r="Y45" s="12">
        <v>52965.3452734674</v>
      </c>
      <c r="Z45" s="52"/>
      <c r="AA45" s="53"/>
      <c r="AB45" s="54"/>
      <c r="AC45" s="55"/>
      <c r="AD45" s="52"/>
      <c r="AE45" s="52"/>
      <c r="AF45" s="52"/>
      <c r="AG45" s="52"/>
      <c r="AH45" s="55"/>
      <c r="AI45" s="52"/>
      <c r="AJ45" s="52"/>
      <c r="AK45" s="55"/>
      <c r="AL45" s="52"/>
    </row>
    <row r="46" spans="1:38" ht="16.5" customHeight="1" hidden="1">
      <c r="A46" s="84">
        <v>39600</v>
      </c>
      <c r="B46" s="5">
        <v>2093.6949126229083</v>
      </c>
      <c r="C46" s="5">
        <v>11917.527635432281</v>
      </c>
      <c r="D46" s="5">
        <v>6028.327803541967</v>
      </c>
      <c r="E46" s="7">
        <v>20039.550351597158</v>
      </c>
      <c r="F46" s="5">
        <v>238514.5286885373</v>
      </c>
      <c r="G46" s="5">
        <v>5679.6793979249</v>
      </c>
      <c r="H46" s="5">
        <v>21876.52096645599</v>
      </c>
      <c r="I46" s="5">
        <v>324.7273353649171</v>
      </c>
      <c r="J46" s="5">
        <v>189585.338338958</v>
      </c>
      <c r="K46" s="7">
        <v>455980.79472724115</v>
      </c>
      <c r="L46" s="14">
        <v>31615.389150853753</v>
      </c>
      <c r="M46" s="5">
        <v>24098.95868294529</v>
      </c>
      <c r="N46" s="5">
        <v>-0.00028074999999994077</v>
      </c>
      <c r="O46" s="7">
        <v>55714.34755304904</v>
      </c>
      <c r="P46" s="5">
        <v>1145.2529159800001</v>
      </c>
      <c r="Q46" s="5">
        <v>2776.44307202</v>
      </c>
      <c r="R46" s="5">
        <v>143939.97020545643</v>
      </c>
      <c r="S46" s="5">
        <v>7985.3756967621675</v>
      </c>
      <c r="T46" s="15">
        <v>155847.04189021862</v>
      </c>
      <c r="U46" s="16">
        <v>11264.00901455368</v>
      </c>
      <c r="V46" s="5">
        <v>1546.71041221405</v>
      </c>
      <c r="W46" s="10">
        <v>28950.01467207012</v>
      </c>
      <c r="X46" s="11">
        <v>729342.4686209438</v>
      </c>
      <c r="Y46" s="12">
        <v>53777.49853815859</v>
      </c>
      <c r="Z46" s="52"/>
      <c r="AA46" s="53"/>
      <c r="AB46" s="54"/>
      <c r="AC46" s="55"/>
      <c r="AD46" s="52"/>
      <c r="AE46" s="52"/>
      <c r="AF46" s="52"/>
      <c r="AG46" s="52"/>
      <c r="AH46" s="55"/>
      <c r="AI46" s="52"/>
      <c r="AJ46" s="52"/>
      <c r="AK46" s="55"/>
      <c r="AL46" s="52"/>
    </row>
    <row r="47" spans="1:38" ht="16.5" customHeight="1" hidden="1">
      <c r="A47" s="84">
        <v>39630</v>
      </c>
      <c r="B47" s="5">
        <v>2540.0269665742103</v>
      </c>
      <c r="C47" s="5">
        <v>10422.370499647193</v>
      </c>
      <c r="D47" s="5">
        <v>6713.446206015505</v>
      </c>
      <c r="E47" s="7">
        <v>19675.843672236908</v>
      </c>
      <c r="F47" s="5">
        <v>264159.2342272561</v>
      </c>
      <c r="G47" s="5">
        <v>5522.97060765925</v>
      </c>
      <c r="H47" s="5">
        <v>7999.017869536904</v>
      </c>
      <c r="I47" s="5">
        <v>287.5506033143774</v>
      </c>
      <c r="J47" s="5">
        <v>190533.1179631781</v>
      </c>
      <c r="K47" s="7">
        <v>468501.89127094473</v>
      </c>
      <c r="L47" s="14">
        <v>33273.304561080164</v>
      </c>
      <c r="M47" s="5">
        <v>24118.832183374077</v>
      </c>
      <c r="N47" s="5">
        <v>-0.0003663799999999995</v>
      </c>
      <c r="O47" s="7">
        <v>57392.13637807424</v>
      </c>
      <c r="P47" s="5">
        <v>1083.1352314100002</v>
      </c>
      <c r="Q47" s="5">
        <v>2862.40893656</v>
      </c>
      <c r="R47" s="5">
        <v>146939.0916486907</v>
      </c>
      <c r="S47" s="5">
        <v>8273.39942800297</v>
      </c>
      <c r="T47" s="15">
        <v>159158.03524466365</v>
      </c>
      <c r="U47" s="16">
        <v>11572.967654640182</v>
      </c>
      <c r="V47" s="5">
        <v>623.5804922865271</v>
      </c>
      <c r="W47" s="10">
        <v>30516.084042990184</v>
      </c>
      <c r="X47" s="11">
        <v>747440.5387558364</v>
      </c>
      <c r="Y47" s="12">
        <v>54041.73131259903</v>
      </c>
      <c r="Z47" s="52"/>
      <c r="AA47" s="53"/>
      <c r="AB47" s="54"/>
      <c r="AC47" s="55"/>
      <c r="AD47" s="52"/>
      <c r="AE47" s="52"/>
      <c r="AF47" s="52"/>
      <c r="AG47" s="52"/>
      <c r="AH47" s="55"/>
      <c r="AI47" s="52"/>
      <c r="AJ47" s="52"/>
      <c r="AK47" s="55"/>
      <c r="AL47" s="52"/>
    </row>
    <row r="48" spans="1:38" ht="16.5" customHeight="1" hidden="1">
      <c r="A48" s="84">
        <v>39661</v>
      </c>
      <c r="B48" s="5">
        <v>2330.830166527399</v>
      </c>
      <c r="C48" s="5">
        <v>13858.918584288294</v>
      </c>
      <c r="D48" s="5">
        <v>4688.5191478660145</v>
      </c>
      <c r="E48" s="7">
        <v>20878.267898681708</v>
      </c>
      <c r="F48" s="5">
        <v>237567.22583443843</v>
      </c>
      <c r="G48" s="5">
        <v>5688.875687868432</v>
      </c>
      <c r="H48" s="5">
        <v>8179.3759853822385</v>
      </c>
      <c r="I48" s="5">
        <v>303.71493699407176</v>
      </c>
      <c r="J48" s="5">
        <v>205602.19688474454</v>
      </c>
      <c r="K48" s="7">
        <v>457341.38932942774</v>
      </c>
      <c r="L48" s="14">
        <v>32144.488714235267</v>
      </c>
      <c r="M48" s="5">
        <v>23848.2629986696</v>
      </c>
      <c r="N48" s="5">
        <v>-0.0004878599999997846</v>
      </c>
      <c r="O48" s="7">
        <v>55992.75122504486</v>
      </c>
      <c r="P48" s="5">
        <v>1086.03509643</v>
      </c>
      <c r="Q48" s="5">
        <v>3048.44142465</v>
      </c>
      <c r="R48" s="5">
        <v>147602.49727391874</v>
      </c>
      <c r="S48" s="5">
        <v>8224.968893151668</v>
      </c>
      <c r="T48" s="15">
        <v>159961.94268815042</v>
      </c>
      <c r="U48" s="16">
        <v>12792.744413992465</v>
      </c>
      <c r="V48" s="5">
        <v>681.4770226881093</v>
      </c>
      <c r="W48" s="10">
        <v>30051.046868614994</v>
      </c>
      <c r="X48" s="11">
        <v>737699.6194466003</v>
      </c>
      <c r="Y48" s="12">
        <v>55378.727578099315</v>
      </c>
      <c r="Z48" s="52"/>
      <c r="AA48" s="53"/>
      <c r="AB48" s="54"/>
      <c r="AC48" s="55"/>
      <c r="AD48" s="52"/>
      <c r="AE48" s="52"/>
      <c r="AF48" s="52"/>
      <c r="AG48" s="52"/>
      <c r="AH48" s="55"/>
      <c r="AI48" s="52"/>
      <c r="AJ48" s="52"/>
      <c r="AK48" s="55"/>
      <c r="AL48" s="52"/>
    </row>
    <row r="49" spans="1:38" ht="16.5" customHeight="1" hidden="1">
      <c r="A49" s="84">
        <v>39692</v>
      </c>
      <c r="B49" s="5">
        <v>2165.4800203127957</v>
      </c>
      <c r="C49" s="5">
        <v>16172.88831085914</v>
      </c>
      <c r="D49" s="5">
        <v>2787.791941509769</v>
      </c>
      <c r="E49" s="7">
        <v>21126.160272681704</v>
      </c>
      <c r="F49" s="5">
        <v>213219.77804946093</v>
      </c>
      <c r="G49" s="5">
        <v>5304.661217733101</v>
      </c>
      <c r="H49" s="5">
        <v>8062.835197251197</v>
      </c>
      <c r="I49" s="5">
        <v>266.538756685107</v>
      </c>
      <c r="J49" s="5">
        <v>209448.33783405254</v>
      </c>
      <c r="K49" s="7">
        <v>436302.1510551829</v>
      </c>
      <c r="L49" s="14">
        <v>31227.295692822572</v>
      </c>
      <c r="M49" s="5">
        <v>23781.4681286847</v>
      </c>
      <c r="N49" s="5">
        <v>0.00024497000000023306</v>
      </c>
      <c r="O49" s="7">
        <v>55008.76406647727</v>
      </c>
      <c r="P49" s="5">
        <v>1070.89650043</v>
      </c>
      <c r="Q49" s="5">
        <v>3136.70500235</v>
      </c>
      <c r="R49" s="5">
        <v>154317.00286401354</v>
      </c>
      <c r="S49" s="5">
        <v>8131.533497791163</v>
      </c>
      <c r="T49" s="15">
        <v>166656.1378645847</v>
      </c>
      <c r="U49" s="16">
        <v>14425.78791244451</v>
      </c>
      <c r="V49" s="5">
        <v>312.0929967865585</v>
      </c>
      <c r="W49" s="10">
        <v>30967.81678563328</v>
      </c>
      <c r="X49" s="11">
        <v>724798.910953791</v>
      </c>
      <c r="Y49" s="12">
        <v>51651.72673873176</v>
      </c>
      <c r="Z49" s="52"/>
      <c r="AA49" s="53"/>
      <c r="AB49" s="54"/>
      <c r="AC49" s="55"/>
      <c r="AD49" s="52"/>
      <c r="AE49" s="52"/>
      <c r="AF49" s="52"/>
      <c r="AG49" s="52"/>
      <c r="AH49" s="55"/>
      <c r="AI49" s="52"/>
      <c r="AJ49" s="52"/>
      <c r="AK49" s="55"/>
      <c r="AL49" s="52"/>
    </row>
    <row r="50" spans="1:38" ht="16.5" customHeight="1" hidden="1">
      <c r="A50" s="84">
        <v>39722</v>
      </c>
      <c r="B50" s="5">
        <v>2379.381942445327</v>
      </c>
      <c r="C50" s="5">
        <v>13792.778389704335</v>
      </c>
      <c r="D50" s="5">
        <v>2841.036813007019</v>
      </c>
      <c r="E50" s="7">
        <v>19013.197145156682</v>
      </c>
      <c r="F50" s="5">
        <v>223825.06784749537</v>
      </c>
      <c r="G50" s="5">
        <v>4396.4388643792</v>
      </c>
      <c r="H50" s="5">
        <v>8028.529991607717</v>
      </c>
      <c r="I50" s="5">
        <v>346.56312498704125</v>
      </c>
      <c r="J50" s="5">
        <v>235943.9231158811</v>
      </c>
      <c r="K50" s="7">
        <v>472540.5229443504</v>
      </c>
      <c r="L50" s="14">
        <v>28713.383077025894</v>
      </c>
      <c r="M50" s="5">
        <v>23672.81576221284</v>
      </c>
      <c r="N50" s="5">
        <v>-0.0004482199999999992</v>
      </c>
      <c r="O50" s="7">
        <v>52386.19839101873</v>
      </c>
      <c r="P50" s="5">
        <v>1050.12448435</v>
      </c>
      <c r="Q50" s="5">
        <v>3446.5393478536002</v>
      </c>
      <c r="R50" s="5">
        <v>157480.31692227343</v>
      </c>
      <c r="S50" s="5">
        <v>8013.740690621364</v>
      </c>
      <c r="T50" s="15">
        <v>169990.7214450984</v>
      </c>
      <c r="U50" s="16">
        <v>12741.019459554294</v>
      </c>
      <c r="V50" s="5">
        <v>714.71846404604</v>
      </c>
      <c r="W50" s="10">
        <v>31561.20472730878</v>
      </c>
      <c r="X50" s="11">
        <v>758947.5825765333</v>
      </c>
      <c r="Y50" s="12">
        <v>48692.64665693712</v>
      </c>
      <c r="Z50" s="52"/>
      <c r="AA50" s="53"/>
      <c r="AB50" s="54"/>
      <c r="AC50" s="55"/>
      <c r="AD50" s="52"/>
      <c r="AE50" s="52"/>
      <c r="AF50" s="52"/>
      <c r="AG50" s="52"/>
      <c r="AH50" s="55"/>
      <c r="AI50" s="52"/>
      <c r="AJ50" s="52"/>
      <c r="AK50" s="55"/>
      <c r="AL50" s="52"/>
    </row>
    <row r="51" spans="1:38" ht="16.5" customHeight="1" hidden="1">
      <c r="A51" s="84">
        <v>39753</v>
      </c>
      <c r="B51" s="5">
        <v>2426.00692678176</v>
      </c>
      <c r="C51" s="5">
        <v>11839.211663592405</v>
      </c>
      <c r="D51" s="5">
        <v>2526.258180993</v>
      </c>
      <c r="E51" s="7">
        <v>16791.476771367164</v>
      </c>
      <c r="F51" s="5">
        <v>226166.62212156894</v>
      </c>
      <c r="G51" s="5">
        <v>4749.7367745856</v>
      </c>
      <c r="H51" s="5">
        <v>7816.055784412106</v>
      </c>
      <c r="I51" s="5">
        <v>309.81763434782636</v>
      </c>
      <c r="J51" s="5">
        <v>230550.74400361252</v>
      </c>
      <c r="K51" s="7">
        <v>469592.976318527</v>
      </c>
      <c r="L51" s="14">
        <v>26493.599587561555</v>
      </c>
      <c r="M51" s="5">
        <v>24862.692887959987</v>
      </c>
      <c r="N51" s="5">
        <v>0.00041674999999985474</v>
      </c>
      <c r="O51" s="7">
        <v>51356.292892271544</v>
      </c>
      <c r="P51" s="5">
        <v>1065.30692745</v>
      </c>
      <c r="Q51" s="5">
        <v>3597.64967245</v>
      </c>
      <c r="R51" s="5">
        <v>161653.33032716202</v>
      </c>
      <c r="S51" s="5">
        <v>7910.847444001063</v>
      </c>
      <c r="T51" s="15">
        <v>174227.1343710631</v>
      </c>
      <c r="U51" s="16">
        <v>16099.842255742053</v>
      </c>
      <c r="V51" s="5">
        <v>225.48798605749073</v>
      </c>
      <c r="W51" s="10">
        <v>29574.35018892195</v>
      </c>
      <c r="X51" s="11">
        <v>757867.5607839504</v>
      </c>
      <c r="Y51" s="12">
        <v>48322.9</v>
      </c>
      <c r="Z51" s="52"/>
      <c r="AA51" s="53"/>
      <c r="AB51" s="54"/>
      <c r="AC51" s="55"/>
      <c r="AD51" s="52"/>
      <c r="AE51" s="52"/>
      <c r="AF51" s="52"/>
      <c r="AG51" s="52"/>
      <c r="AH51" s="55"/>
      <c r="AI51" s="52"/>
      <c r="AJ51" s="52"/>
      <c r="AK51" s="55"/>
      <c r="AL51" s="52"/>
    </row>
    <row r="52" spans="1:38" ht="16.5" customHeight="1" hidden="1">
      <c r="A52" s="84">
        <v>39783</v>
      </c>
      <c r="B52" s="5">
        <v>3783.0592854020174</v>
      </c>
      <c r="C52" s="5">
        <v>10394.993497201907</v>
      </c>
      <c r="D52" s="5">
        <v>2541.0424579692003</v>
      </c>
      <c r="E52" s="7">
        <v>16719.095240573126</v>
      </c>
      <c r="F52" s="5">
        <v>203182.19218566112</v>
      </c>
      <c r="G52" s="5">
        <v>5310.6540325869255</v>
      </c>
      <c r="H52" s="5">
        <v>22688.764497200602</v>
      </c>
      <c r="I52" s="5">
        <v>1132.6000492888</v>
      </c>
      <c r="J52" s="5">
        <v>228452.5511462024</v>
      </c>
      <c r="K52" s="7">
        <v>460766.7619109398</v>
      </c>
      <c r="L52" s="14">
        <v>23280.255137392684</v>
      </c>
      <c r="M52" s="5">
        <v>25751.11221290815</v>
      </c>
      <c r="N52" s="5">
        <v>0.0004780799999988261</v>
      </c>
      <c r="O52" s="7">
        <v>49031.36782838083</v>
      </c>
      <c r="P52" s="5">
        <v>1090.1521998399999</v>
      </c>
      <c r="Q52" s="5">
        <v>3656.7621346088</v>
      </c>
      <c r="R52" s="5">
        <v>166182.04483788076</v>
      </c>
      <c r="S52" s="5">
        <v>7995.597194903709</v>
      </c>
      <c r="T52" s="15">
        <v>178924.55636723328</v>
      </c>
      <c r="U52" s="16">
        <v>16653.694320612474</v>
      </c>
      <c r="V52" s="5">
        <v>2117.0507981807914</v>
      </c>
      <c r="W52" s="10">
        <v>30251.38394660729</v>
      </c>
      <c r="X52" s="11">
        <v>754463.9104125275</v>
      </c>
      <c r="Y52" s="12">
        <v>48878.89862035134</v>
      </c>
      <c r="Z52" s="52"/>
      <c r="AA52" s="53"/>
      <c r="AB52" s="54"/>
      <c r="AC52" s="55"/>
      <c r="AD52" s="52"/>
      <c r="AE52" s="52"/>
      <c r="AF52" s="52"/>
      <c r="AG52" s="52"/>
      <c r="AH52" s="55"/>
      <c r="AI52" s="52"/>
      <c r="AJ52" s="52"/>
      <c r="AK52" s="55"/>
      <c r="AL52" s="52"/>
    </row>
    <row r="53" spans="1:38" ht="16.5" customHeight="1" hidden="1">
      <c r="A53" s="84">
        <v>39814</v>
      </c>
      <c r="B53" s="5">
        <v>2675.7389597870447</v>
      </c>
      <c r="C53" s="5">
        <v>13379.207433003125</v>
      </c>
      <c r="D53" s="5">
        <v>380.77639803999995</v>
      </c>
      <c r="E53" s="7">
        <v>16435.72279083017</v>
      </c>
      <c r="F53" s="5">
        <v>225786.97255809806</v>
      </c>
      <c r="G53" s="5">
        <v>5190.690707566499</v>
      </c>
      <c r="H53" s="5">
        <v>8078.913393125999</v>
      </c>
      <c r="I53" s="5">
        <v>480.09728371768034</v>
      </c>
      <c r="J53" s="5">
        <v>227797.31664818362</v>
      </c>
      <c r="K53" s="7">
        <v>467333.99059069186</v>
      </c>
      <c r="L53" s="14">
        <v>23998.769675405998</v>
      </c>
      <c r="M53" s="5">
        <v>27017.695396631778</v>
      </c>
      <c r="N53" s="5">
        <v>-0.000491289999999367</v>
      </c>
      <c r="O53" s="7">
        <v>51016.46458074778</v>
      </c>
      <c r="P53" s="5">
        <v>1061.28539701</v>
      </c>
      <c r="Q53" s="5">
        <v>3500.8257505799997</v>
      </c>
      <c r="R53" s="5">
        <v>165899.7778573201</v>
      </c>
      <c r="S53" s="5">
        <v>7951.116755433313</v>
      </c>
      <c r="T53" s="15">
        <v>178413.0057603434</v>
      </c>
      <c r="U53" s="16">
        <v>17631.288317367616</v>
      </c>
      <c r="V53" s="5">
        <v>512.6855123126312</v>
      </c>
      <c r="W53" s="10">
        <v>28620.27654666767</v>
      </c>
      <c r="X53" s="11">
        <v>759963.4340989612</v>
      </c>
      <c r="Y53" s="12">
        <v>49759.32740782857</v>
      </c>
      <c r="Z53" s="52"/>
      <c r="AA53" s="53"/>
      <c r="AB53" s="54"/>
      <c r="AC53" s="55"/>
      <c r="AD53" s="52"/>
      <c r="AE53" s="52"/>
      <c r="AF53" s="52"/>
      <c r="AG53" s="52"/>
      <c r="AH53" s="55"/>
      <c r="AI53" s="52"/>
      <c r="AJ53" s="52"/>
      <c r="AK53" s="55"/>
      <c r="AL53" s="52"/>
    </row>
    <row r="54" spans="1:38" ht="16.5" customHeight="1" hidden="1">
      <c r="A54" s="84">
        <v>39845</v>
      </c>
      <c r="B54" s="5">
        <v>2497.5814256836143</v>
      </c>
      <c r="C54" s="5">
        <v>13867.034989832977</v>
      </c>
      <c r="D54" s="5">
        <v>282.00428603999995</v>
      </c>
      <c r="E54" s="7">
        <v>16646.620701556592</v>
      </c>
      <c r="F54" s="5">
        <v>232392.74545033125</v>
      </c>
      <c r="G54" s="5">
        <v>5070.039823740601</v>
      </c>
      <c r="H54" s="5">
        <v>8279.333917396922</v>
      </c>
      <c r="I54" s="5">
        <v>433.0613631286739</v>
      </c>
      <c r="J54" s="5">
        <v>226385.3249013184</v>
      </c>
      <c r="K54" s="7">
        <v>472560.5054559159</v>
      </c>
      <c r="L54" s="14">
        <v>24219.074579512748</v>
      </c>
      <c r="M54" s="5">
        <v>27646.85955703565</v>
      </c>
      <c r="N54" s="5">
        <v>-7.97000000041237E-06</v>
      </c>
      <c r="O54" s="7">
        <v>51865.9341285784</v>
      </c>
      <c r="P54" s="5">
        <v>1057.94213595</v>
      </c>
      <c r="Q54" s="5">
        <v>3422.661874012</v>
      </c>
      <c r="R54" s="5">
        <v>166875.29295453912</v>
      </c>
      <c r="S54" s="5">
        <v>7659.132072861965</v>
      </c>
      <c r="T54" s="15">
        <v>179015.0290373631</v>
      </c>
      <c r="U54" s="16">
        <v>20040.492262257463</v>
      </c>
      <c r="V54" s="5">
        <v>282.3323635371759</v>
      </c>
      <c r="W54" s="10">
        <v>29421.01652655152</v>
      </c>
      <c r="X54" s="11">
        <v>769831.9304757603</v>
      </c>
      <c r="Y54" s="12">
        <v>48867.04264548863</v>
      </c>
      <c r="Z54" s="52"/>
      <c r="AA54" s="53"/>
      <c r="AB54" s="54"/>
      <c r="AC54" s="55"/>
      <c r="AD54" s="52"/>
      <c r="AE54" s="52"/>
      <c r="AF54" s="52"/>
      <c r="AG54" s="52"/>
      <c r="AH54" s="55"/>
      <c r="AI54" s="52"/>
      <c r="AJ54" s="52"/>
      <c r="AK54" s="55"/>
      <c r="AL54" s="52"/>
    </row>
    <row r="55" spans="1:38" ht="16.5" customHeight="1" hidden="1">
      <c r="A55" s="84">
        <v>39873</v>
      </c>
      <c r="B55" s="5">
        <v>2264.4616649219997</v>
      </c>
      <c r="C55" s="5">
        <v>12747.31928200084</v>
      </c>
      <c r="D55" s="5">
        <v>4E-08</v>
      </c>
      <c r="E55" s="7">
        <v>15011.780946962841</v>
      </c>
      <c r="F55" s="5">
        <v>237236.27037212986</v>
      </c>
      <c r="G55" s="5">
        <v>4856.2030848407</v>
      </c>
      <c r="H55" s="5">
        <v>7876.164498247145</v>
      </c>
      <c r="I55" s="5">
        <v>370.9170142273143</v>
      </c>
      <c r="J55" s="5">
        <v>210811.13141488214</v>
      </c>
      <c r="K55" s="7">
        <v>461150.6863843271</v>
      </c>
      <c r="L55" s="14">
        <v>26831.974253313623</v>
      </c>
      <c r="M55" s="5">
        <v>27111.490435063748</v>
      </c>
      <c r="N55" s="5">
        <v>-7.478999999932512E-05</v>
      </c>
      <c r="O55" s="7">
        <v>53943.46461358737</v>
      </c>
      <c r="P55" s="5">
        <v>998.22311666</v>
      </c>
      <c r="Q55" s="5">
        <v>3159.8908053024</v>
      </c>
      <c r="R55" s="5">
        <v>168301.965432039</v>
      </c>
      <c r="S55" s="5">
        <v>7770.734998992435</v>
      </c>
      <c r="T55" s="15">
        <v>180230.81435299385</v>
      </c>
      <c r="U55" s="16">
        <v>19553.94470994316</v>
      </c>
      <c r="V55" s="5">
        <v>1805.0989710415895</v>
      </c>
      <c r="W55" s="10">
        <v>31078.724354309787</v>
      </c>
      <c r="X55" s="11">
        <v>762774.5143331657</v>
      </c>
      <c r="Y55" s="12">
        <v>48784.739912675665</v>
      </c>
      <c r="Z55" s="52"/>
      <c r="AA55" s="53"/>
      <c r="AB55" s="54"/>
      <c r="AC55" s="55"/>
      <c r="AD55" s="52"/>
      <c r="AE55" s="52"/>
      <c r="AF55" s="52"/>
      <c r="AG55" s="52"/>
      <c r="AH55" s="55"/>
      <c r="AI55" s="52"/>
      <c r="AJ55" s="52"/>
      <c r="AK55" s="55"/>
      <c r="AL55" s="52"/>
    </row>
    <row r="56" spans="1:38" ht="16.5" customHeight="1" hidden="1">
      <c r="A56" s="84">
        <v>39904</v>
      </c>
      <c r="B56" s="5">
        <v>2463.1134872777097</v>
      </c>
      <c r="C56" s="5">
        <v>11824.772782456308</v>
      </c>
      <c r="D56" s="5">
        <v>4E-08</v>
      </c>
      <c r="E56" s="7">
        <v>14287.886269774017</v>
      </c>
      <c r="F56" s="5">
        <v>228482.2480247574</v>
      </c>
      <c r="G56" s="5">
        <v>5067.32779504525</v>
      </c>
      <c r="H56" s="5">
        <v>8258.30547657714</v>
      </c>
      <c r="I56" s="5">
        <v>338.99840662755787</v>
      </c>
      <c r="J56" s="5">
        <v>210655.145493617</v>
      </c>
      <c r="K56" s="7">
        <v>452802.02519662434</v>
      </c>
      <c r="L56" s="14">
        <v>28072.351401838172</v>
      </c>
      <c r="M56" s="5">
        <v>26762.60896330963</v>
      </c>
      <c r="N56" s="5">
        <v>-8.48300000004798E-05</v>
      </c>
      <c r="O56" s="7">
        <v>54834.960280317806</v>
      </c>
      <c r="P56" s="5">
        <v>991.6118980800001</v>
      </c>
      <c r="Q56" s="5">
        <v>3221.851068843</v>
      </c>
      <c r="R56" s="5">
        <v>168519.4823612709</v>
      </c>
      <c r="S56" s="5">
        <v>7826.246119297638</v>
      </c>
      <c r="T56" s="15">
        <v>180559.19144749152</v>
      </c>
      <c r="U56" s="16">
        <v>19389.474546375186</v>
      </c>
      <c r="V56" s="5">
        <v>314.58034841185736</v>
      </c>
      <c r="W56" s="10">
        <v>30306.39247418753</v>
      </c>
      <c r="X56" s="11">
        <v>752494.5105631823</v>
      </c>
      <c r="Y56" s="12">
        <v>49862.04350363397</v>
      </c>
      <c r="Z56" s="52"/>
      <c r="AA56" s="53"/>
      <c r="AB56" s="54"/>
      <c r="AC56" s="55"/>
      <c r="AD56" s="52"/>
      <c r="AE56" s="52"/>
      <c r="AF56" s="52"/>
      <c r="AG56" s="52"/>
      <c r="AH56" s="55"/>
      <c r="AI56" s="52"/>
      <c r="AJ56" s="52"/>
      <c r="AK56" s="55"/>
      <c r="AL56" s="52"/>
    </row>
    <row r="57" spans="1:38" ht="16.5" customHeight="1" hidden="1">
      <c r="A57" s="84">
        <v>39934</v>
      </c>
      <c r="B57" s="5">
        <v>2134.276845257675</v>
      </c>
      <c r="C57" s="5">
        <v>12447.78741905864</v>
      </c>
      <c r="D57" s="5">
        <v>4E-08</v>
      </c>
      <c r="E57" s="7">
        <v>14582.064264356315</v>
      </c>
      <c r="F57" s="5">
        <v>223617.89176332875</v>
      </c>
      <c r="G57" s="5">
        <v>4919.523776126826</v>
      </c>
      <c r="H57" s="5">
        <v>8071.513246935645</v>
      </c>
      <c r="I57" s="5">
        <v>366.52847937110874</v>
      </c>
      <c r="J57" s="5">
        <v>205761.98706390473</v>
      </c>
      <c r="K57" s="7">
        <v>442737.444329667</v>
      </c>
      <c r="L57" s="14">
        <v>29247.743368734173</v>
      </c>
      <c r="M57" s="5">
        <v>27136.253292309444</v>
      </c>
      <c r="N57" s="5">
        <v>0.0004894499999998914</v>
      </c>
      <c r="O57" s="7">
        <v>56383.99715049362</v>
      </c>
      <c r="P57" s="5">
        <v>1010.94572082</v>
      </c>
      <c r="Q57" s="5">
        <v>3058.51069332656</v>
      </c>
      <c r="R57" s="5">
        <v>168810.88039717983</v>
      </c>
      <c r="S57" s="5">
        <v>8042.544524242033</v>
      </c>
      <c r="T57" s="15">
        <v>180922.88133556844</v>
      </c>
      <c r="U57" s="16">
        <v>19944.58877933872</v>
      </c>
      <c r="V57" s="5">
        <v>1528.2840473124318</v>
      </c>
      <c r="W57" s="10">
        <v>28214.629935298603</v>
      </c>
      <c r="X57" s="11">
        <v>744313.8898420351</v>
      </c>
      <c r="Y57" s="12">
        <v>47618.664987821256</v>
      </c>
      <c r="Z57" s="52"/>
      <c r="AA57" s="53"/>
      <c r="AB57" s="54"/>
      <c r="AC57" s="55"/>
      <c r="AD57" s="52"/>
      <c r="AE57" s="52"/>
      <c r="AF57" s="52"/>
      <c r="AG57" s="52"/>
      <c r="AH57" s="55"/>
      <c r="AI57" s="52"/>
      <c r="AJ57" s="52"/>
      <c r="AK57" s="55"/>
      <c r="AL57" s="52"/>
    </row>
    <row r="58" spans="1:38" ht="16.5" customHeight="1" hidden="1">
      <c r="A58" s="84">
        <v>39965</v>
      </c>
      <c r="B58" s="5">
        <v>2255.968578840201</v>
      </c>
      <c r="C58" s="5">
        <v>12786.85931183191</v>
      </c>
      <c r="D58" s="5">
        <v>4E-08</v>
      </c>
      <c r="E58" s="7">
        <v>15042.82789071211</v>
      </c>
      <c r="F58" s="5">
        <v>207502.74957028162</v>
      </c>
      <c r="G58" s="5">
        <v>5052.3078610472485</v>
      </c>
      <c r="H58" s="5">
        <v>7615.459308367792</v>
      </c>
      <c r="I58" s="5">
        <v>383.1510986401095</v>
      </c>
      <c r="J58" s="5">
        <v>208546.10496076485</v>
      </c>
      <c r="K58" s="7">
        <v>429099.77279910166</v>
      </c>
      <c r="L58" s="14">
        <v>32168.969940872732</v>
      </c>
      <c r="M58" s="5">
        <v>26179.03504847724</v>
      </c>
      <c r="N58" s="5">
        <v>-0.0004430099999996884</v>
      </c>
      <c r="O58" s="7">
        <v>58348.004546339966</v>
      </c>
      <c r="P58" s="5">
        <v>1027.92067477</v>
      </c>
      <c r="Q58" s="5">
        <v>2943.699858404304</v>
      </c>
      <c r="R58" s="5">
        <v>170563.23934842905</v>
      </c>
      <c r="S58" s="5">
        <v>8146.5689852514415</v>
      </c>
      <c r="T58" s="15">
        <v>182681.4288668548</v>
      </c>
      <c r="U58" s="16">
        <v>18644.906622961866</v>
      </c>
      <c r="V58" s="5">
        <v>9612.755806116476</v>
      </c>
      <c r="W58" s="10">
        <v>29924.71075067884</v>
      </c>
      <c r="X58" s="11">
        <v>743354.4072827657</v>
      </c>
      <c r="Y58" s="12">
        <v>52679.09192914979</v>
      </c>
      <c r="Z58" s="52"/>
      <c r="AA58" s="53"/>
      <c r="AB58" s="54"/>
      <c r="AC58" s="55"/>
      <c r="AD58" s="52"/>
      <c r="AE58" s="52"/>
      <c r="AF58" s="52"/>
      <c r="AG58" s="52"/>
      <c r="AH58" s="55"/>
      <c r="AI58" s="52"/>
      <c r="AJ58" s="52"/>
      <c r="AK58" s="55"/>
      <c r="AL58" s="52"/>
    </row>
    <row r="59" spans="1:38" ht="16.5" customHeight="1" hidden="1">
      <c r="A59" s="84">
        <v>39995</v>
      </c>
      <c r="B59" s="5">
        <v>2382.869506267274</v>
      </c>
      <c r="C59" s="5">
        <v>13048.835097213314</v>
      </c>
      <c r="D59" s="5">
        <v>4E-08</v>
      </c>
      <c r="E59" s="7">
        <v>15431.704603520588</v>
      </c>
      <c r="F59" s="5">
        <v>199585.2867756861</v>
      </c>
      <c r="G59" s="5">
        <v>5340.592901817991</v>
      </c>
      <c r="H59" s="5">
        <v>7465.633723471206</v>
      </c>
      <c r="I59" s="5">
        <v>379.5549897712668</v>
      </c>
      <c r="J59" s="5">
        <v>220170.1837117885</v>
      </c>
      <c r="K59" s="7">
        <v>432941.2521025351</v>
      </c>
      <c r="L59" s="14">
        <v>33229.447500481634</v>
      </c>
      <c r="M59" s="5">
        <v>26523.371390975357</v>
      </c>
      <c r="N59" s="5">
        <v>-0.00044595000000047236</v>
      </c>
      <c r="O59" s="7">
        <v>59752.81844550699</v>
      </c>
      <c r="P59" s="5">
        <v>1005.70229095</v>
      </c>
      <c r="Q59" s="5">
        <v>2848.741702572057</v>
      </c>
      <c r="R59" s="5">
        <v>171246.8595781343</v>
      </c>
      <c r="S59" s="5">
        <v>8239.643121997178</v>
      </c>
      <c r="T59" s="15">
        <v>183340.9466936535</v>
      </c>
      <c r="U59" s="16">
        <v>17930.454582945833</v>
      </c>
      <c r="V59" s="5">
        <v>1007.347995254158</v>
      </c>
      <c r="W59" s="10">
        <v>28325.579542666805</v>
      </c>
      <c r="X59" s="11">
        <v>738730.1039660829</v>
      </c>
      <c r="Y59" s="12">
        <v>53516.95281016775</v>
      </c>
      <c r="Z59" s="52"/>
      <c r="AA59" s="53"/>
      <c r="AB59" s="54"/>
      <c r="AC59" s="55"/>
      <c r="AD59" s="52"/>
      <c r="AE59" s="52"/>
      <c r="AF59" s="52"/>
      <c r="AG59" s="52"/>
      <c r="AH59" s="55"/>
      <c r="AI59" s="52"/>
      <c r="AJ59" s="52"/>
      <c r="AK59" s="55"/>
      <c r="AL59" s="52"/>
    </row>
    <row r="60" spans="1:38" ht="16.5" customHeight="1" hidden="1">
      <c r="A60" s="84">
        <v>40026</v>
      </c>
      <c r="B60" s="5">
        <v>2372.0640500348227</v>
      </c>
      <c r="C60" s="5">
        <v>12911.904016429913</v>
      </c>
      <c r="D60" s="5">
        <v>4E-08</v>
      </c>
      <c r="E60" s="7">
        <v>15283.968066504734</v>
      </c>
      <c r="F60" s="5">
        <v>186924.7421145639</v>
      </c>
      <c r="G60" s="5">
        <v>6197.656084004757</v>
      </c>
      <c r="H60" s="5">
        <v>7537.469572272455</v>
      </c>
      <c r="I60" s="5">
        <v>391.125604581937</v>
      </c>
      <c r="J60" s="5">
        <v>227479.78483927526</v>
      </c>
      <c r="K60" s="7">
        <v>428530.7782146983</v>
      </c>
      <c r="L60" s="14">
        <v>32852.7302255078</v>
      </c>
      <c r="M60" s="5">
        <v>26467.54423739192</v>
      </c>
      <c r="N60" s="5">
        <v>-0.00019421000000008348</v>
      </c>
      <c r="O60" s="7">
        <v>59320.274268689725</v>
      </c>
      <c r="P60" s="5">
        <v>978.6955049400001</v>
      </c>
      <c r="Q60" s="5">
        <v>2676.66770895077</v>
      </c>
      <c r="R60" s="5">
        <v>171377.22431020188</v>
      </c>
      <c r="S60" s="5">
        <v>8224.659680520215</v>
      </c>
      <c r="T60" s="15">
        <v>183257.24720461285</v>
      </c>
      <c r="U60" s="16">
        <v>17577.421130833947</v>
      </c>
      <c r="V60" s="5">
        <v>3511.7865561100925</v>
      </c>
      <c r="W60" s="10">
        <v>28883.94029621116</v>
      </c>
      <c r="X60" s="11">
        <v>736365.4157376608</v>
      </c>
      <c r="Y60" s="12">
        <v>56770.427401974914</v>
      </c>
      <c r="Z60" s="52"/>
      <c r="AA60" s="53"/>
      <c r="AB60" s="54"/>
      <c r="AC60" s="55"/>
      <c r="AD60" s="52"/>
      <c r="AE60" s="52"/>
      <c r="AF60" s="52"/>
      <c r="AG60" s="52"/>
      <c r="AH60" s="55"/>
      <c r="AI60" s="52"/>
      <c r="AJ60" s="52"/>
      <c r="AK60" s="55"/>
      <c r="AL60" s="52"/>
    </row>
    <row r="61" spans="1:38" ht="16.5" customHeight="1" hidden="1">
      <c r="A61" s="84">
        <v>40057</v>
      </c>
      <c r="B61" s="5">
        <v>2270.9747407396544</v>
      </c>
      <c r="C61" s="5">
        <v>13777.350565277988</v>
      </c>
      <c r="D61" s="5">
        <v>-4E-08</v>
      </c>
      <c r="E61" s="7">
        <v>16048.325305977643</v>
      </c>
      <c r="F61" s="5">
        <v>184838.733971856</v>
      </c>
      <c r="G61" s="5">
        <v>6738.788066155358</v>
      </c>
      <c r="H61" s="5">
        <v>7527.227497211286</v>
      </c>
      <c r="I61" s="5">
        <v>316.60675063207026</v>
      </c>
      <c r="J61" s="5">
        <v>225519.13353736146</v>
      </c>
      <c r="K61" s="7">
        <v>424940.4898232162</v>
      </c>
      <c r="L61" s="14">
        <v>31410.713395976705</v>
      </c>
      <c r="M61" s="5">
        <v>25349.57319679898</v>
      </c>
      <c r="N61" s="5">
        <v>-0.00030500999999993894</v>
      </c>
      <c r="O61" s="7">
        <v>56760.28628776569</v>
      </c>
      <c r="P61" s="5">
        <v>1003.63630024</v>
      </c>
      <c r="Q61" s="5">
        <v>2666.160959926244</v>
      </c>
      <c r="R61" s="5">
        <v>169781.51646839036</v>
      </c>
      <c r="S61" s="5">
        <v>8376.754872158144</v>
      </c>
      <c r="T61" s="15">
        <v>181828.06860071473</v>
      </c>
      <c r="U61" s="16">
        <v>17626.81090485854</v>
      </c>
      <c r="V61" s="5">
        <v>12700.115883948552</v>
      </c>
      <c r="W61" s="10">
        <v>28715.30807507354</v>
      </c>
      <c r="X61" s="11">
        <v>738619.4048815549</v>
      </c>
      <c r="Y61" s="12">
        <v>54026.89202026066</v>
      </c>
      <c r="Z61" s="52"/>
      <c r="AA61" s="53"/>
      <c r="AB61" s="54"/>
      <c r="AC61" s="55"/>
      <c r="AD61" s="52"/>
      <c r="AE61" s="52"/>
      <c r="AF61" s="52"/>
      <c r="AG61" s="52"/>
      <c r="AH61" s="55"/>
      <c r="AI61" s="52"/>
      <c r="AJ61" s="52"/>
      <c r="AK61" s="55"/>
      <c r="AL61" s="52"/>
    </row>
    <row r="62" spans="1:38" ht="16.5" customHeight="1" hidden="1">
      <c r="A62" s="84">
        <v>40087</v>
      </c>
      <c r="B62" s="5">
        <v>2307.4481992813303</v>
      </c>
      <c r="C62" s="5">
        <v>12206.56754091081</v>
      </c>
      <c r="D62" s="5">
        <v>-4E-08</v>
      </c>
      <c r="E62" s="7">
        <v>14514.015740152141</v>
      </c>
      <c r="F62" s="5">
        <v>202144.01002198004</v>
      </c>
      <c r="G62" s="5">
        <v>7192.297309949544</v>
      </c>
      <c r="H62" s="5">
        <v>7117.570719177349</v>
      </c>
      <c r="I62" s="5">
        <v>308.52558731316196</v>
      </c>
      <c r="J62" s="5">
        <v>210244.65961331848</v>
      </c>
      <c r="K62" s="7">
        <v>427007.06325173855</v>
      </c>
      <c r="L62" s="14">
        <v>33837.09297920455</v>
      </c>
      <c r="M62" s="5">
        <v>25366.70653073642</v>
      </c>
      <c r="N62" s="5">
        <v>0.0002802200000000532</v>
      </c>
      <c r="O62" s="7">
        <v>59203.79979016098</v>
      </c>
      <c r="P62" s="5">
        <v>985.1658194099999</v>
      </c>
      <c r="Q62" s="5">
        <v>2682.929596335558</v>
      </c>
      <c r="R62" s="5">
        <v>169967.0147723952</v>
      </c>
      <c r="S62" s="5">
        <v>8302.355830064083</v>
      </c>
      <c r="T62" s="15">
        <v>181937.4660182048</v>
      </c>
      <c r="U62" s="16">
        <v>16983.12483957535</v>
      </c>
      <c r="V62" s="5">
        <v>5216.054096469702</v>
      </c>
      <c r="W62" s="10">
        <v>29008.10477487617</v>
      </c>
      <c r="X62" s="11">
        <v>733869.6285111777</v>
      </c>
      <c r="Y62" s="12">
        <v>50243.165164153106</v>
      </c>
      <c r="Z62" s="52"/>
      <c r="AA62" s="53"/>
      <c r="AB62" s="54"/>
      <c r="AC62" s="55"/>
      <c r="AD62" s="52"/>
      <c r="AE62" s="52"/>
      <c r="AF62" s="52"/>
      <c r="AG62" s="52"/>
      <c r="AH62" s="55"/>
      <c r="AI62" s="52"/>
      <c r="AJ62" s="52"/>
      <c r="AK62" s="55"/>
      <c r="AL62" s="52"/>
    </row>
    <row r="63" spans="1:38" ht="16.5" customHeight="1" hidden="1">
      <c r="A63" s="84">
        <v>40118</v>
      </c>
      <c r="B63" s="5">
        <v>2500.8570033545293</v>
      </c>
      <c r="C63" s="5">
        <v>11629.663041222699</v>
      </c>
      <c r="D63" s="5">
        <v>0</v>
      </c>
      <c r="E63" s="7">
        <v>14130.520044577228</v>
      </c>
      <c r="F63" s="5">
        <v>199170.5193574734</v>
      </c>
      <c r="G63" s="5">
        <v>7443.444979993787</v>
      </c>
      <c r="H63" s="5">
        <v>7567.97106300065</v>
      </c>
      <c r="I63" s="5">
        <v>405.0909730760464</v>
      </c>
      <c r="J63" s="5">
        <v>204768.65731873107</v>
      </c>
      <c r="K63" s="7">
        <v>419355.6836922749</v>
      </c>
      <c r="L63" s="14">
        <v>33739.09375096234</v>
      </c>
      <c r="M63" s="5">
        <v>26156.28098604149</v>
      </c>
      <c r="N63" s="5">
        <v>8.787999999992913E-05</v>
      </c>
      <c r="O63" s="7">
        <v>59895.37482488383</v>
      </c>
      <c r="P63" s="5">
        <v>1054.47010301</v>
      </c>
      <c r="Q63" s="5">
        <v>2566.58654551</v>
      </c>
      <c r="R63" s="5">
        <v>170630.26088054583</v>
      </c>
      <c r="S63" s="5">
        <v>8224.076225959247</v>
      </c>
      <c r="T63" s="15">
        <v>182475.39375502508</v>
      </c>
      <c r="U63" s="16">
        <v>17191.143801646955</v>
      </c>
      <c r="V63" s="5">
        <v>4432.900399316125</v>
      </c>
      <c r="W63" s="10">
        <v>28934.69395339968</v>
      </c>
      <c r="X63" s="11">
        <v>726415.7104711239</v>
      </c>
      <c r="Y63" s="12">
        <v>52485.02876663462</v>
      </c>
      <c r="Z63" s="52"/>
      <c r="AA63" s="53"/>
      <c r="AB63" s="54"/>
      <c r="AC63" s="55"/>
      <c r="AD63" s="52"/>
      <c r="AE63" s="52"/>
      <c r="AF63" s="52"/>
      <c r="AG63" s="52"/>
      <c r="AH63" s="55"/>
      <c r="AI63" s="52"/>
      <c r="AJ63" s="52"/>
      <c r="AK63" s="55"/>
      <c r="AL63" s="52"/>
    </row>
    <row r="64" spans="1:38" ht="16.5" customHeight="1" hidden="1">
      <c r="A64" s="84">
        <v>40148</v>
      </c>
      <c r="B64" s="5">
        <v>3915.8101919802457</v>
      </c>
      <c r="C64" s="5">
        <v>14707.723298127281</v>
      </c>
      <c r="D64" s="5">
        <v>0</v>
      </c>
      <c r="E64" s="7">
        <v>18623.533490107526</v>
      </c>
      <c r="F64" s="5">
        <v>212882.829597924</v>
      </c>
      <c r="G64" s="5">
        <v>9093.387431036026</v>
      </c>
      <c r="H64" s="5">
        <v>7498.533259436632</v>
      </c>
      <c r="I64" s="5">
        <v>624.5906263566854</v>
      </c>
      <c r="J64" s="5">
        <v>207189.02804542537</v>
      </c>
      <c r="K64" s="7">
        <v>437288.3689601787</v>
      </c>
      <c r="L64" s="14">
        <v>31694.190140637886</v>
      </c>
      <c r="M64" s="5">
        <v>26919.051777879555</v>
      </c>
      <c r="N64" s="5">
        <v>-0.0002165100000000031</v>
      </c>
      <c r="O64" s="7">
        <v>58613.241702007435</v>
      </c>
      <c r="P64" s="5">
        <v>1177.93864641</v>
      </c>
      <c r="Q64" s="5">
        <v>2597.0991705868482</v>
      </c>
      <c r="R64" s="5">
        <v>172902.1942182631</v>
      </c>
      <c r="S64" s="5">
        <v>7972.480092403803</v>
      </c>
      <c r="T64" s="15">
        <v>184649.7121276637</v>
      </c>
      <c r="U64" s="16">
        <v>16984.090662227558</v>
      </c>
      <c r="V64" s="5">
        <v>3287.536024810814</v>
      </c>
      <c r="W64" s="10">
        <v>31811.096855997894</v>
      </c>
      <c r="X64" s="11">
        <v>751257.5798229937</v>
      </c>
      <c r="Y64" s="12">
        <v>54541.08962479265</v>
      </c>
      <c r="Z64" s="52"/>
      <c r="AA64" s="53"/>
      <c r="AB64" s="54"/>
      <c r="AC64" s="55"/>
      <c r="AD64" s="52"/>
      <c r="AE64" s="52"/>
      <c r="AF64" s="52"/>
      <c r="AG64" s="52"/>
      <c r="AH64" s="55"/>
      <c r="AI64" s="52"/>
      <c r="AJ64" s="52"/>
      <c r="AK64" s="55"/>
      <c r="AL64" s="52"/>
    </row>
    <row r="65" spans="1:38" ht="24" customHeight="1" hidden="1">
      <c r="A65" s="84">
        <v>40179</v>
      </c>
      <c r="B65" s="5">
        <v>2780.023530206854</v>
      </c>
      <c r="C65" s="5">
        <v>13099.832837444601</v>
      </c>
      <c r="D65" s="5">
        <v>0</v>
      </c>
      <c r="E65" s="7">
        <v>15879.8</v>
      </c>
      <c r="F65" s="5">
        <v>221541.48925304678</v>
      </c>
      <c r="G65" s="5">
        <v>8266.548843489622</v>
      </c>
      <c r="H65" s="5">
        <v>7503.3040874088</v>
      </c>
      <c r="I65" s="5">
        <v>413.23181624107394</v>
      </c>
      <c r="J65" s="5">
        <v>208179.88808915144</v>
      </c>
      <c r="K65" s="7">
        <v>445904.4</v>
      </c>
      <c r="L65" s="14">
        <v>31832.421237908544</v>
      </c>
      <c r="M65" s="5">
        <v>27560.216865669645</v>
      </c>
      <c r="N65" s="5">
        <v>-0.00015917999999981447</v>
      </c>
      <c r="O65" s="7">
        <v>59392.637944398186</v>
      </c>
      <c r="P65" s="5">
        <v>1212.2202783599998</v>
      </c>
      <c r="Q65" s="5">
        <v>2590.518283723465</v>
      </c>
      <c r="R65" s="5">
        <v>173058.1384524122</v>
      </c>
      <c r="S65" s="5">
        <v>7977.767000526779</v>
      </c>
      <c r="T65" s="15">
        <v>184838.64401502244</v>
      </c>
      <c r="U65" s="16">
        <v>15314.753493705786</v>
      </c>
      <c r="V65" s="5">
        <v>7187.128681794458</v>
      </c>
      <c r="W65" s="10">
        <v>32297.178702546567</v>
      </c>
      <c r="X65" s="11">
        <v>760814.6612944566</v>
      </c>
      <c r="Y65" s="12">
        <v>55548.16979987794</v>
      </c>
      <c r="Z65" s="52"/>
      <c r="AA65" s="53"/>
      <c r="AB65" s="54"/>
      <c r="AC65" s="55"/>
      <c r="AD65" s="52"/>
      <c r="AE65" s="52"/>
      <c r="AF65" s="52"/>
      <c r="AG65" s="52"/>
      <c r="AH65" s="55"/>
      <c r="AI65" s="52"/>
      <c r="AJ65" s="52"/>
      <c r="AK65" s="55"/>
      <c r="AL65" s="52"/>
    </row>
    <row r="66" spans="1:38" ht="24" customHeight="1" hidden="1">
      <c r="A66" s="84">
        <v>40210</v>
      </c>
      <c r="B66" s="5">
        <v>2660.667351448849</v>
      </c>
      <c r="C66" s="5">
        <v>15436.769076361817</v>
      </c>
      <c r="D66" s="5">
        <v>0</v>
      </c>
      <c r="E66" s="7">
        <v>18097.436427810666</v>
      </c>
      <c r="F66" s="5">
        <v>213703.5873042364</v>
      </c>
      <c r="G66" s="5">
        <v>8110.832393670026</v>
      </c>
      <c r="H66" s="5">
        <v>7349.289026581258</v>
      </c>
      <c r="I66" s="5">
        <v>349.2616642481844</v>
      </c>
      <c r="J66" s="5">
        <v>223495.03616576595</v>
      </c>
      <c r="K66" s="7">
        <v>453008.00655450183</v>
      </c>
      <c r="L66" s="14">
        <v>31567.89139491804</v>
      </c>
      <c r="M66" s="5">
        <v>27710.946615091565</v>
      </c>
      <c r="N66" s="5">
        <v>0</v>
      </c>
      <c r="O66" s="7">
        <v>59278.838010009604</v>
      </c>
      <c r="P66" s="5">
        <v>1288.46467721</v>
      </c>
      <c r="Q66" s="5">
        <v>2676.7205614137247</v>
      </c>
      <c r="R66" s="5">
        <v>174117.6902663507</v>
      </c>
      <c r="S66" s="5">
        <v>7635.672030707819</v>
      </c>
      <c r="T66" s="15">
        <v>185718.54753568224</v>
      </c>
      <c r="U66" s="16">
        <v>16513.464361601295</v>
      </c>
      <c r="V66" s="5">
        <v>6180.916958333047</v>
      </c>
      <c r="W66" s="10">
        <v>30253.93539658007</v>
      </c>
      <c r="X66" s="11">
        <v>769051.1452445186</v>
      </c>
      <c r="Y66" s="12">
        <v>61589.256488542735</v>
      </c>
      <c r="Z66" s="52"/>
      <c r="AA66" s="53"/>
      <c r="AB66" s="54"/>
      <c r="AC66" s="55"/>
      <c r="AD66" s="52"/>
      <c r="AE66" s="52"/>
      <c r="AF66" s="52"/>
      <c r="AG66" s="52"/>
      <c r="AH66" s="55"/>
      <c r="AI66" s="52"/>
      <c r="AJ66" s="52"/>
      <c r="AK66" s="55"/>
      <c r="AL66" s="52"/>
    </row>
    <row r="67" spans="1:38" ht="24" customHeight="1" hidden="1">
      <c r="A67" s="84">
        <v>40238</v>
      </c>
      <c r="B67" s="5">
        <v>2897.610896038326</v>
      </c>
      <c r="C67" s="5">
        <v>19037.869672340148</v>
      </c>
      <c r="D67" s="5">
        <v>0</v>
      </c>
      <c r="E67" s="7">
        <v>21935.480568378473</v>
      </c>
      <c r="F67" s="5">
        <v>226059.9613347318</v>
      </c>
      <c r="G67" s="5">
        <v>6403.42902388308</v>
      </c>
      <c r="H67" s="5">
        <v>7068.583263869994</v>
      </c>
      <c r="I67" s="5">
        <v>428.8669285462325</v>
      </c>
      <c r="J67" s="5">
        <v>222838.09629763025</v>
      </c>
      <c r="K67" s="7">
        <v>462798.9368486614</v>
      </c>
      <c r="L67" s="14">
        <v>29082.73920137272</v>
      </c>
      <c r="M67" s="5">
        <v>27109.51711311513</v>
      </c>
      <c r="N67" s="5">
        <v>0</v>
      </c>
      <c r="O67" s="7">
        <v>56192.25631448785</v>
      </c>
      <c r="P67" s="5">
        <v>1341.65357657</v>
      </c>
      <c r="Q67" s="5">
        <v>2917.25126198</v>
      </c>
      <c r="R67" s="5">
        <v>176575.92054715083</v>
      </c>
      <c r="S67" s="5">
        <v>7692.396756547362</v>
      </c>
      <c r="T67" s="15">
        <v>188527.2221422482</v>
      </c>
      <c r="U67" s="16">
        <v>16240.204882827016</v>
      </c>
      <c r="V67" s="5">
        <v>1368.255820335596</v>
      </c>
      <c r="W67" s="10">
        <v>29527.425442278138</v>
      </c>
      <c r="X67" s="11">
        <v>776589.7820192166</v>
      </c>
      <c r="Y67" s="12">
        <v>60393.458922994294</v>
      </c>
      <c r="Z67" s="52"/>
      <c r="AA67" s="53"/>
      <c r="AB67" s="54"/>
      <c r="AC67" s="55"/>
      <c r="AD67" s="52"/>
      <c r="AE67" s="52"/>
      <c r="AF67" s="52"/>
      <c r="AG67" s="52"/>
      <c r="AH67" s="55"/>
      <c r="AI67" s="52"/>
      <c r="AJ67" s="52"/>
      <c r="AK67" s="55"/>
      <c r="AL67" s="52"/>
    </row>
    <row r="68" spans="1:38" ht="24" customHeight="1" hidden="1">
      <c r="A68" s="84">
        <v>40269</v>
      </c>
      <c r="B68" s="5">
        <v>2714.8940145849865</v>
      </c>
      <c r="C68" s="5">
        <v>16776.253461564178</v>
      </c>
      <c r="D68" s="5">
        <v>0</v>
      </c>
      <c r="E68" s="7">
        <v>19491.147476149163</v>
      </c>
      <c r="F68" s="5">
        <v>206888.8082261551</v>
      </c>
      <c r="G68" s="5">
        <v>6795.77978518391</v>
      </c>
      <c r="H68" s="5">
        <v>7033.190489204817</v>
      </c>
      <c r="I68" s="5">
        <v>319.5110651473304</v>
      </c>
      <c r="J68" s="5">
        <v>233229.1217004535</v>
      </c>
      <c r="K68" s="7">
        <v>454266.4112661446</v>
      </c>
      <c r="L68" s="14">
        <v>31919.45757844368</v>
      </c>
      <c r="M68" s="5">
        <v>26313.524998848003</v>
      </c>
      <c r="N68" s="5">
        <v>0</v>
      </c>
      <c r="O68" s="7">
        <v>58232.98257729168</v>
      </c>
      <c r="P68" s="5">
        <v>1403.47705194</v>
      </c>
      <c r="Q68" s="5">
        <v>2865.0513356261176</v>
      </c>
      <c r="R68" s="5">
        <v>176768.23369493458</v>
      </c>
      <c r="S68" s="5">
        <v>7710.5905080774355</v>
      </c>
      <c r="T68" s="15">
        <v>188747.35259057814</v>
      </c>
      <c r="U68" s="16">
        <v>15217.19586777323</v>
      </c>
      <c r="V68" s="5">
        <v>3428.572674566098</v>
      </c>
      <c r="W68" s="10">
        <v>32298.11377464384</v>
      </c>
      <c r="X68" s="11">
        <v>771681.7762271467</v>
      </c>
      <c r="Y68" s="12">
        <v>61398.08453898486</v>
      </c>
      <c r="Z68" s="52"/>
      <c r="AA68" s="53"/>
      <c r="AB68" s="54"/>
      <c r="AC68" s="55"/>
      <c r="AD68" s="52"/>
      <c r="AE68" s="52"/>
      <c r="AF68" s="52"/>
      <c r="AG68" s="52"/>
      <c r="AH68" s="55"/>
      <c r="AI68" s="52"/>
      <c r="AJ68" s="52"/>
      <c r="AK68" s="55"/>
      <c r="AL68" s="52"/>
    </row>
    <row r="69" spans="1:38" ht="24" customHeight="1" hidden="1">
      <c r="A69" s="84">
        <v>40299</v>
      </c>
      <c r="B69" s="5">
        <v>2683.557411916996</v>
      </c>
      <c r="C69" s="5">
        <v>15996.91117137574</v>
      </c>
      <c r="D69" s="5">
        <v>694.8875885586924</v>
      </c>
      <c r="E69" s="7">
        <v>19375.35617185143</v>
      </c>
      <c r="F69" s="5">
        <v>239446.130810979</v>
      </c>
      <c r="G69" s="5">
        <v>7512.310036012636</v>
      </c>
      <c r="H69" s="5">
        <v>7497.623350455618</v>
      </c>
      <c r="I69" s="5">
        <v>374.4336493940855</v>
      </c>
      <c r="J69" s="5">
        <v>268250.3837870292</v>
      </c>
      <c r="K69" s="7">
        <v>523080.88163387054</v>
      </c>
      <c r="L69" s="14">
        <v>32634.83965414989</v>
      </c>
      <c r="M69" s="5">
        <v>26152.909695297556</v>
      </c>
      <c r="N69" s="5">
        <v>0</v>
      </c>
      <c r="O69" s="7">
        <v>58787.74934944745</v>
      </c>
      <c r="P69" s="5">
        <v>1729.6492064599997</v>
      </c>
      <c r="Q69" s="5">
        <v>2997.69871948</v>
      </c>
      <c r="R69" s="5">
        <v>180200.70065512098</v>
      </c>
      <c r="S69" s="5">
        <v>7754.264755855856</v>
      </c>
      <c r="T69" s="15">
        <v>192682.31333691682</v>
      </c>
      <c r="U69" s="16">
        <v>18727.052802755963</v>
      </c>
      <c r="V69" s="5">
        <v>5689.708420637579</v>
      </c>
      <c r="W69" s="10">
        <v>30700.71833679163</v>
      </c>
      <c r="X69" s="11">
        <v>849043.7800522713</v>
      </c>
      <c r="Y69" s="12">
        <v>64053.95646466916</v>
      </c>
      <c r="Z69" s="52"/>
      <c r="AA69" s="53"/>
      <c r="AB69" s="54"/>
      <c r="AC69" s="55"/>
      <c r="AD69" s="52"/>
      <c r="AE69" s="52"/>
      <c r="AF69" s="52"/>
      <c r="AG69" s="52"/>
      <c r="AH69" s="55"/>
      <c r="AI69" s="52"/>
      <c r="AJ69" s="52"/>
      <c r="AK69" s="55"/>
      <c r="AL69" s="52"/>
    </row>
    <row r="70" spans="1:38" ht="15.75" customHeight="1" hidden="1">
      <c r="A70" s="84">
        <v>40330</v>
      </c>
      <c r="B70" s="5">
        <v>2744.4322192199897</v>
      </c>
      <c r="C70" s="5">
        <v>18819.32531309249</v>
      </c>
      <c r="D70" s="5">
        <v>0</v>
      </c>
      <c r="E70" s="7">
        <v>21563.75753231248</v>
      </c>
      <c r="F70" s="5">
        <v>225780.3442153352</v>
      </c>
      <c r="G70" s="5">
        <v>7740.032800080294</v>
      </c>
      <c r="H70" s="5">
        <v>7296.886007454813</v>
      </c>
      <c r="I70" s="5">
        <v>299.83977082985507</v>
      </c>
      <c r="J70" s="5">
        <v>269521.53249850444</v>
      </c>
      <c r="K70" s="7">
        <v>510638.63529220456</v>
      </c>
      <c r="L70" s="14">
        <v>31299.058851508038</v>
      </c>
      <c r="M70" s="5">
        <v>28297.0810632376</v>
      </c>
      <c r="N70" s="5">
        <v>0</v>
      </c>
      <c r="O70" s="7">
        <v>59596.13991474564</v>
      </c>
      <c r="P70" s="5">
        <v>1638.1805952499997</v>
      </c>
      <c r="Q70" s="5">
        <v>2930.123647689995</v>
      </c>
      <c r="R70" s="5">
        <v>185296.70625810683</v>
      </c>
      <c r="S70" s="5">
        <v>7951.444682565235</v>
      </c>
      <c r="T70" s="15">
        <v>197816.45518361207</v>
      </c>
      <c r="U70" s="16">
        <v>19242.166486380072</v>
      </c>
      <c r="V70" s="5">
        <v>2101.197722042103</v>
      </c>
      <c r="W70" s="10">
        <v>32215.365324832113</v>
      </c>
      <c r="X70" s="11">
        <v>843173.717456129</v>
      </c>
      <c r="Y70" s="12">
        <v>79090.04342274005</v>
      </c>
      <c r="Z70" s="52"/>
      <c r="AA70" s="53"/>
      <c r="AB70" s="54"/>
      <c r="AC70" s="55"/>
      <c r="AD70" s="52"/>
      <c r="AE70" s="52"/>
      <c r="AF70" s="52"/>
      <c r="AG70" s="52"/>
      <c r="AH70" s="55"/>
      <c r="AI70" s="52"/>
      <c r="AJ70" s="52"/>
      <c r="AK70" s="55"/>
      <c r="AL70" s="52"/>
    </row>
    <row r="71" spans="1:38" ht="15.75" customHeight="1" hidden="1">
      <c r="A71" s="84">
        <v>40360</v>
      </c>
      <c r="B71" s="5">
        <v>2586.194750891755</v>
      </c>
      <c r="C71" s="5">
        <v>19039.82427787803</v>
      </c>
      <c r="D71" s="5">
        <v>0</v>
      </c>
      <c r="E71" s="7">
        <v>21626.019028769784</v>
      </c>
      <c r="F71" s="5">
        <v>178358.0784495954</v>
      </c>
      <c r="G71" s="5">
        <v>7177.104513787879</v>
      </c>
      <c r="H71" s="5">
        <v>6919.373129896745</v>
      </c>
      <c r="I71" s="5">
        <v>324.09124885355664</v>
      </c>
      <c r="J71" s="5">
        <v>267099.0229961852</v>
      </c>
      <c r="K71" s="7">
        <v>459877.67033831874</v>
      </c>
      <c r="L71" s="14">
        <v>27408.656196896474</v>
      </c>
      <c r="M71" s="5">
        <v>29185.711126587135</v>
      </c>
      <c r="N71" s="5">
        <v>0</v>
      </c>
      <c r="O71" s="7">
        <v>56594.36732348361</v>
      </c>
      <c r="P71" s="5">
        <v>1696.56832539</v>
      </c>
      <c r="Q71" s="5">
        <v>2760.0300645922</v>
      </c>
      <c r="R71" s="5">
        <v>184840.4499492873</v>
      </c>
      <c r="S71" s="5">
        <v>7948.273948986317</v>
      </c>
      <c r="T71" s="15">
        <v>197245.3222882558</v>
      </c>
      <c r="U71" s="16">
        <v>19176.60849481057</v>
      </c>
      <c r="V71" s="5">
        <v>5512.642023372281</v>
      </c>
      <c r="W71" s="10">
        <v>36423.19541156079</v>
      </c>
      <c r="X71" s="11">
        <v>796455.8249085714</v>
      </c>
      <c r="Y71" s="12">
        <v>73033.52687044616</v>
      </c>
      <c r="Z71" s="52"/>
      <c r="AA71" s="53"/>
      <c r="AB71" s="54"/>
      <c r="AC71" s="55"/>
      <c r="AD71" s="52"/>
      <c r="AE71" s="52"/>
      <c r="AF71" s="52"/>
      <c r="AG71" s="52"/>
      <c r="AH71" s="55"/>
      <c r="AI71" s="52"/>
      <c r="AJ71" s="52"/>
      <c r="AK71" s="55"/>
      <c r="AL71" s="52"/>
    </row>
    <row r="72" spans="1:38" ht="15.75" customHeight="1" hidden="1">
      <c r="A72" s="84">
        <v>40391</v>
      </c>
      <c r="B72" s="5">
        <v>2818.022888273562</v>
      </c>
      <c r="C72" s="5">
        <v>17178.780995102978</v>
      </c>
      <c r="D72" s="5">
        <v>1340.6746463657</v>
      </c>
      <c r="E72" s="7">
        <v>21337.47852974224</v>
      </c>
      <c r="F72" s="5">
        <v>206491.15862294834</v>
      </c>
      <c r="G72" s="5">
        <v>6795.290385445121</v>
      </c>
      <c r="H72" s="5">
        <v>7199.508449277097</v>
      </c>
      <c r="I72" s="5">
        <v>364.7586141303017</v>
      </c>
      <c r="J72" s="5">
        <v>274294.24598348816</v>
      </c>
      <c r="K72" s="7">
        <v>495144.96205528895</v>
      </c>
      <c r="L72" s="14">
        <v>25078.936098629147</v>
      </c>
      <c r="M72" s="5">
        <v>30057.419785408423</v>
      </c>
      <c r="N72" s="5">
        <v>0</v>
      </c>
      <c r="O72" s="7">
        <v>55136.35588403757</v>
      </c>
      <c r="P72" s="5">
        <v>1736.57708204</v>
      </c>
      <c r="Q72" s="5">
        <v>2919.112939953514</v>
      </c>
      <c r="R72" s="5">
        <v>187172.31890265777</v>
      </c>
      <c r="S72" s="5">
        <v>7867.787712315382</v>
      </c>
      <c r="T72" s="15">
        <v>199695.7966369667</v>
      </c>
      <c r="U72" s="16">
        <v>20414.573636164874</v>
      </c>
      <c r="V72" s="5">
        <v>6516.784708743932</v>
      </c>
      <c r="W72" s="10">
        <v>32748.89822999324</v>
      </c>
      <c r="X72" s="11">
        <v>830994.8496809376</v>
      </c>
      <c r="Y72" s="12">
        <v>69579.8</v>
      </c>
      <c r="Z72" s="52"/>
      <c r="AA72" s="53"/>
      <c r="AB72" s="54"/>
      <c r="AC72" s="55"/>
      <c r="AD72" s="52"/>
      <c r="AE72" s="52"/>
      <c r="AF72" s="52"/>
      <c r="AG72" s="52"/>
      <c r="AH72" s="55"/>
      <c r="AI72" s="52"/>
      <c r="AJ72" s="52"/>
      <c r="AK72" s="55"/>
      <c r="AL72" s="52"/>
    </row>
    <row r="73" spans="1:38" ht="15.75" customHeight="1" hidden="1">
      <c r="A73" s="84">
        <v>40422</v>
      </c>
      <c r="B73" s="5">
        <v>2853.692689494712</v>
      </c>
      <c r="C73" s="5">
        <v>17079.63726633329</v>
      </c>
      <c r="D73" s="5">
        <v>5124.3595836402</v>
      </c>
      <c r="E73" s="7">
        <v>25057.689539468207</v>
      </c>
      <c r="F73" s="5">
        <v>209122.50444762688</v>
      </c>
      <c r="G73" s="5">
        <v>7502.594070745527</v>
      </c>
      <c r="H73" s="5">
        <v>7062.799988615755</v>
      </c>
      <c r="I73" s="5">
        <v>403.02794922847</v>
      </c>
      <c r="J73" s="5">
        <v>271407.28915970615</v>
      </c>
      <c r="K73" s="7">
        <v>495498.2156159228</v>
      </c>
      <c r="L73" s="14">
        <v>22793.818513926</v>
      </c>
      <c r="M73" s="5">
        <v>30724.429712491798</v>
      </c>
      <c r="N73" s="5">
        <v>0</v>
      </c>
      <c r="O73" s="7">
        <v>53518.248226417796</v>
      </c>
      <c r="P73" s="5">
        <v>1742.1712046199998</v>
      </c>
      <c r="Q73" s="5">
        <v>2782.5529474936498</v>
      </c>
      <c r="R73" s="5">
        <v>188808.57599211409</v>
      </c>
      <c r="S73" s="5">
        <v>7995.457734934083</v>
      </c>
      <c r="T73" s="15">
        <v>201328.7578791618</v>
      </c>
      <c r="U73" s="16">
        <v>19903.424060649515</v>
      </c>
      <c r="V73" s="5">
        <v>6503.772179232922</v>
      </c>
      <c r="W73" s="10">
        <v>35718.252639442195</v>
      </c>
      <c r="X73" s="11">
        <v>837528.3601402951</v>
      </c>
      <c r="Y73" s="12">
        <v>68111.5652013716</v>
      </c>
      <c r="Z73" s="52"/>
      <c r="AA73" s="53"/>
      <c r="AB73" s="54"/>
      <c r="AC73" s="55"/>
      <c r="AD73" s="52"/>
      <c r="AE73" s="52"/>
      <c r="AF73" s="52"/>
      <c r="AG73" s="52"/>
      <c r="AH73" s="55"/>
      <c r="AI73" s="52"/>
      <c r="AJ73" s="52"/>
      <c r="AK73" s="55"/>
      <c r="AL73" s="52"/>
    </row>
    <row r="74" spans="1:38" ht="15.75" customHeight="1" hidden="1">
      <c r="A74" s="85" t="s">
        <v>60</v>
      </c>
      <c r="B74" s="5">
        <v>2652.268053912025</v>
      </c>
      <c r="C74" s="5">
        <v>19591.28236436367</v>
      </c>
      <c r="D74" s="5">
        <v>5132.473382816</v>
      </c>
      <c r="E74" s="7">
        <v>27376.023801091695</v>
      </c>
      <c r="F74" s="5">
        <v>212395.6473801484</v>
      </c>
      <c r="G74" s="5">
        <v>6459.374264134484</v>
      </c>
      <c r="H74" s="5">
        <v>7617.19231139068</v>
      </c>
      <c r="I74" s="5">
        <v>504.6173953045177</v>
      </c>
      <c r="J74" s="5">
        <v>266537.0739459948</v>
      </c>
      <c r="K74" s="7">
        <v>493513.90529697284</v>
      </c>
      <c r="L74" s="14">
        <v>21656.409726817394</v>
      </c>
      <c r="M74" s="5">
        <v>30699.32103295661</v>
      </c>
      <c r="N74" s="5">
        <v>0</v>
      </c>
      <c r="O74" s="7">
        <v>52355.730759774</v>
      </c>
      <c r="P74" s="5">
        <v>1780.2244891124328</v>
      </c>
      <c r="Q74" s="5">
        <v>2923.0782221668715</v>
      </c>
      <c r="R74" s="5">
        <v>190550.03250973506</v>
      </c>
      <c r="S74" s="5">
        <v>8019.918358253324</v>
      </c>
      <c r="T74" s="15">
        <v>203273.25357926768</v>
      </c>
      <c r="U74" s="16">
        <v>19535.955546566296</v>
      </c>
      <c r="V74" s="5">
        <v>7507.025935202903</v>
      </c>
      <c r="W74" s="10">
        <v>38316.49494467431</v>
      </c>
      <c r="X74" s="11">
        <v>841878.3898635497</v>
      </c>
      <c r="Y74" s="12">
        <v>70730.43046487373</v>
      </c>
      <c r="Z74" s="52"/>
      <c r="AA74" s="53"/>
      <c r="AB74" s="54"/>
      <c r="AC74" s="55"/>
      <c r="AD74" s="52"/>
      <c r="AE74" s="52"/>
      <c r="AF74" s="52"/>
      <c r="AG74" s="52"/>
      <c r="AH74" s="55"/>
      <c r="AI74" s="52"/>
      <c r="AJ74" s="52"/>
      <c r="AK74" s="55"/>
      <c r="AL74" s="52"/>
    </row>
    <row r="75" spans="1:38" ht="15.75" customHeight="1" hidden="1">
      <c r="A75" s="84">
        <v>40483</v>
      </c>
      <c r="B75" s="5">
        <v>2792.2492223402805</v>
      </c>
      <c r="C75" s="5">
        <v>20371.657220595825</v>
      </c>
      <c r="D75" s="5">
        <v>5120.66158161063</v>
      </c>
      <c r="E75" s="7">
        <v>28284.568024546737</v>
      </c>
      <c r="F75" s="5">
        <v>215222.78794147616</v>
      </c>
      <c r="G75" s="5">
        <v>6208.1048063073995</v>
      </c>
      <c r="H75" s="5">
        <v>7359.456086164639</v>
      </c>
      <c r="I75" s="5">
        <v>443.028814243293</v>
      </c>
      <c r="J75" s="5">
        <v>266309.3958455506</v>
      </c>
      <c r="K75" s="7">
        <v>495542.7734937421</v>
      </c>
      <c r="L75" s="14">
        <v>22677.553178399787</v>
      </c>
      <c r="M75" s="5">
        <v>30623.326830519174</v>
      </c>
      <c r="N75" s="5">
        <v>0</v>
      </c>
      <c r="O75" s="7">
        <v>53300.88000891896</v>
      </c>
      <c r="P75" s="5">
        <v>1826.99193321</v>
      </c>
      <c r="Q75" s="5">
        <v>3117.72257662644</v>
      </c>
      <c r="R75" s="5">
        <v>191939.86733791602</v>
      </c>
      <c r="S75" s="5">
        <v>8222.609143867845</v>
      </c>
      <c r="T75" s="15">
        <v>205107.1909916203</v>
      </c>
      <c r="U75" s="16">
        <v>19692.23394572805</v>
      </c>
      <c r="V75" s="5">
        <v>8676.538425404013</v>
      </c>
      <c r="W75" s="10">
        <v>44400.89390267414</v>
      </c>
      <c r="X75" s="11">
        <v>855005.0787926343</v>
      </c>
      <c r="Y75" s="12">
        <v>61026.755245199034</v>
      </c>
      <c r="Z75" s="52"/>
      <c r="AA75" s="53"/>
      <c r="AB75" s="54"/>
      <c r="AC75" s="55"/>
      <c r="AD75" s="52"/>
      <c r="AE75" s="52"/>
      <c r="AF75" s="52"/>
      <c r="AG75" s="52"/>
      <c r="AH75" s="55"/>
      <c r="AI75" s="52"/>
      <c r="AJ75" s="52"/>
      <c r="AK75" s="55"/>
      <c r="AL75" s="52"/>
    </row>
    <row r="76" spans="1:38" ht="15.75" customHeight="1" hidden="1">
      <c r="A76" s="84">
        <v>40513</v>
      </c>
      <c r="B76" s="5">
        <v>3616.2577962918376</v>
      </c>
      <c r="C76" s="5">
        <v>22158.044021089943</v>
      </c>
      <c r="D76" s="5">
        <v>3644.635211823657</v>
      </c>
      <c r="E76" s="7">
        <v>29418.937029205437</v>
      </c>
      <c r="F76" s="5">
        <v>213379.96359807596</v>
      </c>
      <c r="G76" s="5">
        <v>6338.862063333103</v>
      </c>
      <c r="H76" s="5">
        <v>7607.023847453326</v>
      </c>
      <c r="I76" s="5">
        <v>589.6620949550006</v>
      </c>
      <c r="J76" s="5">
        <v>270841.9661508086</v>
      </c>
      <c r="K76" s="7">
        <v>498757.477754626</v>
      </c>
      <c r="L76" s="14">
        <v>24209.625501544244</v>
      </c>
      <c r="M76" s="5">
        <v>31153.37476534301</v>
      </c>
      <c r="N76" s="5">
        <v>0</v>
      </c>
      <c r="O76" s="7">
        <v>55363.000266887255</v>
      </c>
      <c r="P76" s="5">
        <v>1876.44681531</v>
      </c>
      <c r="Q76" s="5">
        <v>3241.766021875625</v>
      </c>
      <c r="R76" s="5">
        <v>195702.54394124955</v>
      </c>
      <c r="S76" s="5">
        <v>8748.765574908406</v>
      </c>
      <c r="T76" s="15">
        <v>209569.52235334358</v>
      </c>
      <c r="U76" s="16">
        <v>20427.68568968908</v>
      </c>
      <c r="V76" s="5">
        <v>4536.193528083509</v>
      </c>
      <c r="W76" s="10">
        <v>45394.63205186202</v>
      </c>
      <c r="X76" s="11">
        <v>863467.448673697</v>
      </c>
      <c r="Y76" s="12">
        <v>72453.81380369562</v>
      </c>
      <c r="Z76" s="52"/>
      <c r="AA76" s="53"/>
      <c r="AB76" s="54"/>
      <c r="AC76" s="55"/>
      <c r="AD76" s="52"/>
      <c r="AE76" s="52"/>
      <c r="AF76" s="52"/>
      <c r="AG76" s="52"/>
      <c r="AH76" s="55"/>
      <c r="AI76" s="52"/>
      <c r="AJ76" s="52"/>
      <c r="AK76" s="55"/>
      <c r="AL76" s="52"/>
    </row>
    <row r="77" spans="1:38" ht="15.75" customHeight="1" hidden="1">
      <c r="A77" s="84">
        <v>40544</v>
      </c>
      <c r="B77" s="5">
        <v>3225.5843576301813</v>
      </c>
      <c r="C77" s="5">
        <v>22865.72854563108</v>
      </c>
      <c r="D77" s="5">
        <v>4286.304042281118</v>
      </c>
      <c r="E77" s="7">
        <v>30377.616945542377</v>
      </c>
      <c r="F77" s="5">
        <v>212736.01270389627</v>
      </c>
      <c r="G77" s="5">
        <v>5098.111890331955</v>
      </c>
      <c r="H77" s="5">
        <v>7488.9835415830075</v>
      </c>
      <c r="I77" s="5">
        <v>635.5306319923234</v>
      </c>
      <c r="J77" s="5">
        <v>262326.0966308391</v>
      </c>
      <c r="K77" s="7">
        <v>488284.73539864266</v>
      </c>
      <c r="L77" s="14">
        <v>23458.773238433878</v>
      </c>
      <c r="M77" s="5">
        <v>29604.37239004151</v>
      </c>
      <c r="N77" s="5">
        <v>-3.7999999988824127E-07</v>
      </c>
      <c r="O77" s="7">
        <v>53063.145628095386</v>
      </c>
      <c r="P77" s="5">
        <v>1828.02485572</v>
      </c>
      <c r="Q77" s="5">
        <v>3160.7625865800965</v>
      </c>
      <c r="R77" s="5">
        <v>193931.3138057556</v>
      </c>
      <c r="S77" s="5">
        <v>8648.883314415783</v>
      </c>
      <c r="T77" s="15">
        <v>207568.98456247148</v>
      </c>
      <c r="U77" s="16">
        <v>20451.283387642052</v>
      </c>
      <c r="V77" s="5">
        <v>7453.286606987685</v>
      </c>
      <c r="W77" s="10">
        <v>42879.79665746716</v>
      </c>
      <c r="X77" s="11">
        <v>850078.8491868488</v>
      </c>
      <c r="Y77" s="12">
        <v>70234.77097821687</v>
      </c>
      <c r="Z77" s="52"/>
      <c r="AA77" s="53"/>
      <c r="AB77" s="54"/>
      <c r="AC77" s="55"/>
      <c r="AD77" s="52"/>
      <c r="AE77" s="52"/>
      <c r="AF77" s="52"/>
      <c r="AG77" s="52"/>
      <c r="AH77" s="55"/>
      <c r="AI77" s="52"/>
      <c r="AJ77" s="52"/>
      <c r="AK77" s="55"/>
      <c r="AL77" s="52"/>
    </row>
    <row r="78" spans="1:38" ht="15.75" customHeight="1" hidden="1">
      <c r="A78" s="84">
        <v>40575</v>
      </c>
      <c r="B78" s="5">
        <v>2789.021985115992</v>
      </c>
      <c r="C78" s="5">
        <v>22793.221585526288</v>
      </c>
      <c r="D78" s="5">
        <v>5484.737176855755</v>
      </c>
      <c r="E78" s="7">
        <v>31066.980747498033</v>
      </c>
      <c r="F78" s="5">
        <v>216046.12511097974</v>
      </c>
      <c r="G78" s="5">
        <v>4689.767065444627</v>
      </c>
      <c r="H78" s="5">
        <v>7569.884346578644</v>
      </c>
      <c r="I78" s="5">
        <v>458.8248667215422</v>
      </c>
      <c r="J78" s="5">
        <v>263587.37333366123</v>
      </c>
      <c r="K78" s="7">
        <v>492351.9747233858</v>
      </c>
      <c r="L78" s="14">
        <v>23364.63550813137</v>
      </c>
      <c r="M78" s="5">
        <v>28384.956497972027</v>
      </c>
      <c r="N78" s="5">
        <v>0</v>
      </c>
      <c r="O78" s="7">
        <v>51749.5920061034</v>
      </c>
      <c r="P78" s="5">
        <v>1791.56020221</v>
      </c>
      <c r="Q78" s="5">
        <v>3225.7377535037813</v>
      </c>
      <c r="R78" s="5">
        <v>195732.6338296523</v>
      </c>
      <c r="S78" s="5">
        <v>8799.159614667435</v>
      </c>
      <c r="T78" s="15">
        <v>209549.0914000335</v>
      </c>
      <c r="U78" s="16">
        <v>20691.08517481165</v>
      </c>
      <c r="V78" s="5">
        <v>5609.3739375352425</v>
      </c>
      <c r="W78" s="10">
        <v>44302.194425451475</v>
      </c>
      <c r="X78" s="11">
        <v>855320.292414819</v>
      </c>
      <c r="Y78" s="12">
        <v>74332.88889392099</v>
      </c>
      <c r="Z78" s="52"/>
      <c r="AA78" s="53"/>
      <c r="AB78" s="54"/>
      <c r="AC78" s="55"/>
      <c r="AD78" s="52"/>
      <c r="AE78" s="52"/>
      <c r="AF78" s="52"/>
      <c r="AG78" s="52"/>
      <c r="AH78" s="55"/>
      <c r="AI78" s="52"/>
      <c r="AJ78" s="52"/>
      <c r="AK78" s="55"/>
      <c r="AL78" s="52"/>
    </row>
    <row r="79" spans="1:38" ht="15.75" customHeight="1" hidden="1">
      <c r="A79" s="84">
        <v>40603</v>
      </c>
      <c r="B79" s="5">
        <v>3063.919325838153</v>
      </c>
      <c r="C79" s="5">
        <v>21929.962441261283</v>
      </c>
      <c r="D79" s="5">
        <v>5089.968191837099</v>
      </c>
      <c r="E79" s="7">
        <v>30083.849958936535</v>
      </c>
      <c r="F79" s="5">
        <v>177639.23883035607</v>
      </c>
      <c r="G79" s="5">
        <v>4901.585761290361</v>
      </c>
      <c r="H79" s="5">
        <v>7328.903706470482</v>
      </c>
      <c r="I79" s="5">
        <v>337.53798993913193</v>
      </c>
      <c r="J79" s="5">
        <v>268490.42036553135</v>
      </c>
      <c r="K79" s="7">
        <v>458697.6866535874</v>
      </c>
      <c r="L79" s="14">
        <v>23770.001544924096</v>
      </c>
      <c r="M79" s="5">
        <v>27862.28399131041</v>
      </c>
      <c r="N79" s="5">
        <v>0</v>
      </c>
      <c r="O79" s="7">
        <v>51632.28553623451</v>
      </c>
      <c r="P79" s="5">
        <v>2021.0745067100002</v>
      </c>
      <c r="Q79" s="5">
        <v>2911.3008551143203</v>
      </c>
      <c r="R79" s="5">
        <v>196056.09690503727</v>
      </c>
      <c r="S79" s="5">
        <v>8900.13759936672</v>
      </c>
      <c r="T79" s="15">
        <v>209888.6098662283</v>
      </c>
      <c r="U79" s="16">
        <v>21549.573097771052</v>
      </c>
      <c r="V79" s="5">
        <v>3777.4874615691347</v>
      </c>
      <c r="W79" s="10">
        <v>49542.51538396213</v>
      </c>
      <c r="X79" s="11">
        <v>825172.007958289</v>
      </c>
      <c r="Y79" s="12">
        <v>75589.15832036335</v>
      </c>
      <c r="Z79" s="52"/>
      <c r="AA79" s="53"/>
      <c r="AB79" s="54"/>
      <c r="AC79" s="55"/>
      <c r="AD79" s="52"/>
      <c r="AE79" s="52"/>
      <c r="AF79" s="52"/>
      <c r="AG79" s="52"/>
      <c r="AH79" s="55"/>
      <c r="AI79" s="52"/>
      <c r="AJ79" s="52"/>
      <c r="AK79" s="55"/>
      <c r="AL79" s="52"/>
    </row>
    <row r="80" spans="1:38" ht="15.75" customHeight="1" hidden="1">
      <c r="A80" s="84">
        <v>40634</v>
      </c>
      <c r="B80" s="5">
        <v>2705.8164150554585</v>
      </c>
      <c r="C80" s="5">
        <v>22959.214333860637</v>
      </c>
      <c r="D80" s="5">
        <v>5292.995709271618</v>
      </c>
      <c r="E80" s="7">
        <v>30958.026458187713</v>
      </c>
      <c r="F80" s="5">
        <v>214205.9173297674</v>
      </c>
      <c r="G80" s="5">
        <v>4532.992013567665</v>
      </c>
      <c r="H80" s="5">
        <v>6944.072861201017</v>
      </c>
      <c r="I80" s="5">
        <v>437.2172738479222</v>
      </c>
      <c r="J80" s="5">
        <v>263041.8904447247</v>
      </c>
      <c r="K80" s="7">
        <v>489162.0899231087</v>
      </c>
      <c r="L80" s="14">
        <v>23741.459320154816</v>
      </c>
      <c r="M80" s="5">
        <v>28593.697072701903</v>
      </c>
      <c r="N80" s="5">
        <v>0.00014625000000023647</v>
      </c>
      <c r="O80" s="7">
        <v>52335.15653910672</v>
      </c>
      <c r="P80" s="5">
        <v>2073.74661841</v>
      </c>
      <c r="Q80" s="5">
        <v>3005.622739525066</v>
      </c>
      <c r="R80" s="5">
        <v>197709.00641826532</v>
      </c>
      <c r="S80" s="5">
        <v>9012.085466610471</v>
      </c>
      <c r="T80" s="15">
        <v>211800.46124281085</v>
      </c>
      <c r="U80" s="16">
        <v>20818.19258234784</v>
      </c>
      <c r="V80" s="5">
        <v>3199.6368082277017</v>
      </c>
      <c r="W80" s="10">
        <v>48366.34727584596</v>
      </c>
      <c r="X80" s="11">
        <v>856639.9108296356</v>
      </c>
      <c r="Y80" s="12">
        <v>74222.73710365815</v>
      </c>
      <c r="Z80" s="52"/>
      <c r="AA80" s="53"/>
      <c r="AB80" s="54"/>
      <c r="AC80" s="55"/>
      <c r="AD80" s="52"/>
      <c r="AE80" s="52"/>
      <c r="AF80" s="52"/>
      <c r="AG80" s="52"/>
      <c r="AH80" s="55"/>
      <c r="AI80" s="52"/>
      <c r="AJ80" s="52"/>
      <c r="AK80" s="55"/>
      <c r="AL80" s="52"/>
    </row>
    <row r="81" spans="1:38" ht="15.75" customHeight="1" hidden="1">
      <c r="A81" s="84">
        <v>40664</v>
      </c>
      <c r="B81" s="5">
        <v>3000.006269932829</v>
      </c>
      <c r="C81" s="5">
        <v>20852.072573058114</v>
      </c>
      <c r="D81" s="5">
        <v>6155.707133313139</v>
      </c>
      <c r="E81" s="7">
        <v>30007.785976304083</v>
      </c>
      <c r="F81" s="5">
        <v>175045.0754913305</v>
      </c>
      <c r="G81" s="5">
        <v>4344.88134090419</v>
      </c>
      <c r="H81" s="5">
        <v>8059.974992675629</v>
      </c>
      <c r="I81" s="5">
        <v>347.672983560674</v>
      </c>
      <c r="J81" s="5">
        <v>267856.6180125483</v>
      </c>
      <c r="K81" s="7">
        <v>455654.2228210193</v>
      </c>
      <c r="L81" s="14">
        <v>24577.8104428491</v>
      </c>
      <c r="M81" s="5">
        <v>27460.832777376123</v>
      </c>
      <c r="N81" s="5">
        <v>0</v>
      </c>
      <c r="O81" s="7">
        <v>52038.64322022522</v>
      </c>
      <c r="P81" s="5">
        <v>2106.0621074900005</v>
      </c>
      <c r="Q81" s="5">
        <v>2899.2770230959554</v>
      </c>
      <c r="R81" s="5">
        <v>198688.98156546062</v>
      </c>
      <c r="S81" s="5">
        <v>9074.054048248161</v>
      </c>
      <c r="T81" s="15">
        <v>212768.37474429474</v>
      </c>
      <c r="U81" s="16">
        <v>21804.28301349381</v>
      </c>
      <c r="V81" s="5">
        <v>3691.377350635229</v>
      </c>
      <c r="W81" s="10">
        <v>50331.70508805876</v>
      </c>
      <c r="X81" s="11">
        <v>826296.3922140311</v>
      </c>
      <c r="Y81" s="12">
        <v>76957.78124687127</v>
      </c>
      <c r="Z81" s="52"/>
      <c r="AA81" s="53"/>
      <c r="AB81" s="54"/>
      <c r="AC81" s="55"/>
      <c r="AD81" s="52"/>
      <c r="AE81" s="52"/>
      <c r="AF81" s="52"/>
      <c r="AG81" s="52"/>
      <c r="AH81" s="55"/>
      <c r="AI81" s="52"/>
      <c r="AJ81" s="52"/>
      <c r="AK81" s="55"/>
      <c r="AL81" s="52"/>
    </row>
    <row r="82" spans="1:38" ht="15.75" customHeight="1" hidden="1">
      <c r="A82" s="84">
        <v>40695</v>
      </c>
      <c r="B82" s="5">
        <v>2936.6751681768264</v>
      </c>
      <c r="C82" s="5">
        <v>21543.726431744282</v>
      </c>
      <c r="D82" s="5">
        <v>7354.655303012157</v>
      </c>
      <c r="E82" s="7">
        <v>31835.056902933266</v>
      </c>
      <c r="F82" s="5">
        <v>199741.0461100158</v>
      </c>
      <c r="G82" s="5">
        <v>5568.940455262357</v>
      </c>
      <c r="H82" s="5">
        <v>8800.273603438827</v>
      </c>
      <c r="I82" s="5">
        <v>258.7934873896594</v>
      </c>
      <c r="J82" s="5">
        <v>282419.11159923853</v>
      </c>
      <c r="K82" s="7">
        <v>496788.1652553452</v>
      </c>
      <c r="L82" s="14">
        <v>24144.93449729031</v>
      </c>
      <c r="M82" s="5">
        <v>27352.174444878925</v>
      </c>
      <c r="N82" s="5">
        <v>0</v>
      </c>
      <c r="O82" s="7">
        <v>51497.10894216923</v>
      </c>
      <c r="P82" s="5">
        <v>2156.5839423800003</v>
      </c>
      <c r="Q82" s="5">
        <v>3146.163945644658</v>
      </c>
      <c r="R82" s="5">
        <v>202016.9187550056</v>
      </c>
      <c r="S82" s="5">
        <v>9255.50496224271</v>
      </c>
      <c r="T82" s="15">
        <v>216575.17160527298</v>
      </c>
      <c r="U82" s="16">
        <v>21697.24558065404</v>
      </c>
      <c r="V82" s="5">
        <v>3776.313118616732</v>
      </c>
      <c r="W82" s="10">
        <v>52908.002071598756</v>
      </c>
      <c r="X82" s="11">
        <v>875077.0634765901</v>
      </c>
      <c r="Y82" s="12">
        <v>78346.26749010841</v>
      </c>
      <c r="Z82" s="52"/>
      <c r="AA82" s="53"/>
      <c r="AB82" s="54"/>
      <c r="AC82" s="55"/>
      <c r="AD82" s="52"/>
      <c r="AE82" s="52"/>
      <c r="AF82" s="52"/>
      <c r="AG82" s="52"/>
      <c r="AH82" s="55"/>
      <c r="AI82" s="52"/>
      <c r="AJ82" s="52"/>
      <c r="AK82" s="55"/>
      <c r="AL82" s="52"/>
    </row>
    <row r="83" spans="1:38" ht="15.75" customHeight="1" hidden="1">
      <c r="A83" s="84">
        <v>40725</v>
      </c>
      <c r="B83" s="5">
        <v>2859.8503637397707</v>
      </c>
      <c r="C83" s="5">
        <v>21040.443483399824</v>
      </c>
      <c r="D83" s="5">
        <v>7954.858320755287</v>
      </c>
      <c r="E83" s="7">
        <v>31855.15216789488</v>
      </c>
      <c r="F83" s="5">
        <v>179502.18365970708</v>
      </c>
      <c r="G83" s="5">
        <v>6218.953930935175</v>
      </c>
      <c r="H83" s="5">
        <v>8672.755785268557</v>
      </c>
      <c r="I83" s="5">
        <v>410.669706530982</v>
      </c>
      <c r="J83" s="5">
        <v>286196.0231593419</v>
      </c>
      <c r="K83" s="7">
        <v>481000.5862417837</v>
      </c>
      <c r="L83" s="14">
        <v>24841.530352050224</v>
      </c>
      <c r="M83" s="5">
        <v>27423.323500567094</v>
      </c>
      <c r="N83" s="5">
        <v>0</v>
      </c>
      <c r="O83" s="7">
        <v>52264.85385261732</v>
      </c>
      <c r="P83" s="5">
        <v>2189.68373429</v>
      </c>
      <c r="Q83" s="5">
        <v>2998.1004229363793</v>
      </c>
      <c r="R83" s="5">
        <v>204220.26709719573</v>
      </c>
      <c r="S83" s="5">
        <v>9115.541414300638</v>
      </c>
      <c r="T83" s="15">
        <v>218523.59266872273</v>
      </c>
      <c r="U83" s="16">
        <v>22125.95386298307</v>
      </c>
      <c r="V83" s="5">
        <v>677.7506240892156</v>
      </c>
      <c r="W83" s="10">
        <v>47497.85758678641</v>
      </c>
      <c r="X83" s="11">
        <v>853945.7470048773</v>
      </c>
      <c r="Y83" s="12">
        <v>78224.74572391853</v>
      </c>
      <c r="Z83" s="52"/>
      <c r="AA83" s="53"/>
      <c r="AB83" s="54"/>
      <c r="AC83" s="55"/>
      <c r="AD83" s="52"/>
      <c r="AE83" s="52"/>
      <c r="AF83" s="52"/>
      <c r="AG83" s="52"/>
      <c r="AH83" s="55"/>
      <c r="AI83" s="52"/>
      <c r="AJ83" s="52"/>
      <c r="AK83" s="55"/>
      <c r="AL83" s="52"/>
    </row>
    <row r="84" spans="1:38" ht="15.75" customHeight="1" hidden="1">
      <c r="A84" s="84">
        <v>40756</v>
      </c>
      <c r="B84" s="5">
        <f>'[1]ADJ'!$B83</f>
        <v>3375.3384309329995</v>
      </c>
      <c r="C84" s="5">
        <f>'[1]ADJ'!$C83</f>
        <v>22392.698689077</v>
      </c>
      <c r="D84" s="5">
        <f>'[1]ADJ'!$D83</f>
        <v>7682.1327746235</v>
      </c>
      <c r="E84" s="7">
        <f>'[1]ADJ'!$E83</f>
        <v>33450.169894633495</v>
      </c>
      <c r="F84" s="5">
        <f>'[1]ADJ'!$K83</f>
        <v>166230.86015341053</v>
      </c>
      <c r="G84" s="5">
        <f>'[1]ADJ'!$L83</f>
        <v>7042.4914972245</v>
      </c>
      <c r="H84" s="5">
        <f>'[1]ADJ'!$M83</f>
        <v>12469.731554830501</v>
      </c>
      <c r="I84" s="5">
        <f>'[1]ADJ'!$N83</f>
        <v>347.4732102286948</v>
      </c>
      <c r="J84" s="5">
        <f>'[1]ADJ'!$O83</f>
        <v>291404.4771116653</v>
      </c>
      <c r="K84" s="7">
        <f>'[1]ADJ'!$P83</f>
        <v>477495.0335273595</v>
      </c>
      <c r="L84" s="14">
        <f>'[1]ADJ'!$F83</f>
        <v>23308.359653477502</v>
      </c>
      <c r="M84" s="5">
        <f>'[1]ADJ'!$G83</f>
        <v>27298.333473545503</v>
      </c>
      <c r="N84" s="5">
        <f>'[1]ADJ'!$H83</f>
        <v>0</v>
      </c>
      <c r="O84" s="7">
        <f>'[1]ADJ'!$I83</f>
        <v>50606.693127023005</v>
      </c>
      <c r="P84" s="5">
        <f>'[1]ADJ'!$Q83</f>
        <v>2133.13648825</v>
      </c>
      <c r="Q84" s="5">
        <f>'[1]ADJ'!$R83</f>
        <v>3083.261600522143</v>
      </c>
      <c r="R84" s="5">
        <f>'[1]ADJ'!$S83+'[1]ADJ'!$T83+'[1]ADJ'!$U83+'[1]ADJ'!$V83</f>
        <v>206399.6923968731</v>
      </c>
      <c r="S84" s="5">
        <f>'[1]ADJ'!$W83</f>
        <v>8932.766765075501</v>
      </c>
      <c r="T84" s="15">
        <f>'[1]ADJ'!$X83</f>
        <v>220548.85725072076</v>
      </c>
      <c r="U84" s="16">
        <f>'[1]ADJ'!$Y83</f>
        <v>21644.789536806504</v>
      </c>
      <c r="V84" s="5">
        <f>'[1]ADJ'!$AC83</f>
        <v>3376.6940116476</v>
      </c>
      <c r="W84" s="10">
        <f>'[1]ADJ'!$AD83+'[1]ADJ'!$J83</f>
        <v>35563.74454400465</v>
      </c>
      <c r="X84" s="11">
        <f>'[1]ADJ'!$AE83</f>
        <v>842685.9818921955</v>
      </c>
      <c r="Y84" s="12">
        <f>('[2]TOTAL'!$E$147+'[2]TOTAL'!$E$148+'[2]TOTAL'!$E$149)/1000000</f>
        <v>78201.48512569394</v>
      </c>
      <c r="Z84" s="52"/>
      <c r="AA84" s="53"/>
      <c r="AB84" s="54"/>
      <c r="AC84" s="55"/>
      <c r="AD84" s="52"/>
      <c r="AE84" s="52"/>
      <c r="AF84" s="52"/>
      <c r="AG84" s="52"/>
      <c r="AH84" s="55"/>
      <c r="AI84" s="52"/>
      <c r="AJ84" s="52"/>
      <c r="AK84" s="55"/>
      <c r="AL84" s="52"/>
    </row>
    <row r="85" spans="1:38" ht="15.75" customHeight="1" hidden="1">
      <c r="A85" s="84">
        <v>40787</v>
      </c>
      <c r="B85" s="94">
        <v>3198.3239795405</v>
      </c>
      <c r="C85" s="94">
        <v>20954.7860824388</v>
      </c>
      <c r="D85" s="94">
        <v>6795.9140200789</v>
      </c>
      <c r="E85" s="95">
        <v>30949.0240820582</v>
      </c>
      <c r="F85" s="94">
        <v>178059.91321855754</v>
      </c>
      <c r="G85" s="94">
        <v>8787.0884687589</v>
      </c>
      <c r="H85" s="94">
        <v>13882.9096347817</v>
      </c>
      <c r="I85" s="94">
        <v>324.11229653161985</v>
      </c>
      <c r="J85" s="94">
        <v>291918.3933176866</v>
      </c>
      <c r="K85" s="95">
        <v>492972.4169363164</v>
      </c>
      <c r="L85" s="96">
        <v>22209.637730357696</v>
      </c>
      <c r="M85" s="94">
        <v>27885.4880881087</v>
      </c>
      <c r="N85" s="94">
        <v>0</v>
      </c>
      <c r="O85" s="95">
        <v>50095.1258184664</v>
      </c>
      <c r="P85" s="94">
        <v>2234.583593</v>
      </c>
      <c r="Q85" s="94">
        <v>2990.3539351994</v>
      </c>
      <c r="R85" s="94">
        <v>208826.6366758487</v>
      </c>
      <c r="S85" s="94">
        <v>8920.879653611431</v>
      </c>
      <c r="T85" s="97">
        <v>222972.45385765954</v>
      </c>
      <c r="U85" s="98">
        <v>22114.8215742795</v>
      </c>
      <c r="V85" s="94">
        <v>4156.337582042022</v>
      </c>
      <c r="W85" s="99">
        <v>47548.1586484539</v>
      </c>
      <c r="X85" s="100">
        <v>870808.3384992759</v>
      </c>
      <c r="Y85" s="101">
        <v>77780.8080691864</v>
      </c>
      <c r="Z85" s="52"/>
      <c r="AA85" s="53"/>
      <c r="AB85" s="54"/>
      <c r="AC85" s="55"/>
      <c r="AD85" s="52"/>
      <c r="AE85" s="52"/>
      <c r="AF85" s="52"/>
      <c r="AG85" s="52"/>
      <c r="AH85" s="55"/>
      <c r="AI85" s="52"/>
      <c r="AJ85" s="52"/>
      <c r="AK85" s="55"/>
      <c r="AL85" s="52"/>
    </row>
    <row r="86" spans="1:38" ht="15.75" customHeight="1" hidden="1">
      <c r="A86" s="84">
        <v>40817</v>
      </c>
      <c r="B86" s="94">
        <v>3543.2</v>
      </c>
      <c r="C86" s="94">
        <v>20388.8</v>
      </c>
      <c r="D86" s="94">
        <v>6810.7</v>
      </c>
      <c r="E86" s="95">
        <v>30742.7</v>
      </c>
      <c r="F86" s="94">
        <v>178987.9</v>
      </c>
      <c r="G86" s="94">
        <v>6414.7</v>
      </c>
      <c r="H86" s="94">
        <v>13661.1</v>
      </c>
      <c r="I86" s="94">
        <v>409.1</v>
      </c>
      <c r="J86" s="94">
        <v>293219.1</v>
      </c>
      <c r="K86" s="95">
        <v>492691.9</v>
      </c>
      <c r="L86" s="96">
        <v>23068.4</v>
      </c>
      <c r="M86" s="94">
        <v>28737.8</v>
      </c>
      <c r="N86" s="94">
        <v>0</v>
      </c>
      <c r="O86" s="95">
        <v>51806.2</v>
      </c>
      <c r="P86" s="94">
        <v>2175.9</v>
      </c>
      <c r="Q86" s="94">
        <v>3060.6</v>
      </c>
      <c r="R86" s="94">
        <v>210613.6</v>
      </c>
      <c r="S86" s="94">
        <v>8962.6</v>
      </c>
      <c r="T86" s="97">
        <v>224812.8</v>
      </c>
      <c r="U86" s="98">
        <v>23066</v>
      </c>
      <c r="V86" s="94">
        <v>4218.2</v>
      </c>
      <c r="W86" s="99">
        <v>46834.4</v>
      </c>
      <c r="X86" s="100">
        <v>874172.2</v>
      </c>
      <c r="Y86" s="101">
        <v>76972.43319216819</v>
      </c>
      <c r="Z86" s="52"/>
      <c r="AA86" s="53"/>
      <c r="AB86" s="54"/>
      <c r="AC86" s="55"/>
      <c r="AD86" s="52"/>
      <c r="AE86" s="52"/>
      <c r="AF86" s="52"/>
      <c r="AG86" s="52"/>
      <c r="AH86" s="55"/>
      <c r="AI86" s="52"/>
      <c r="AJ86" s="52"/>
      <c r="AK86" s="55"/>
      <c r="AL86" s="52"/>
    </row>
    <row r="87" spans="1:38" ht="15.75" customHeight="1" hidden="1">
      <c r="A87" s="84">
        <v>40848</v>
      </c>
      <c r="B87" s="94">
        <v>3528.787021143402</v>
      </c>
      <c r="C87" s="94">
        <v>20286.5075946332</v>
      </c>
      <c r="D87" s="94">
        <v>6807.242233258468</v>
      </c>
      <c r="E87" s="95">
        <v>30622.53684903507</v>
      </c>
      <c r="F87" s="94">
        <v>225502.1599820547</v>
      </c>
      <c r="G87" s="94">
        <v>5403.264180474503</v>
      </c>
      <c r="H87" s="94">
        <v>13875.289969407406</v>
      </c>
      <c r="I87" s="94">
        <v>466.91467365863764</v>
      </c>
      <c r="J87" s="94">
        <v>296007.52189673163</v>
      </c>
      <c r="K87" s="95">
        <v>541255.1507023269</v>
      </c>
      <c r="L87" s="96">
        <v>21950.139617520377</v>
      </c>
      <c r="M87" s="94">
        <v>28415.982532359067</v>
      </c>
      <c r="N87" s="94">
        <v>0</v>
      </c>
      <c r="O87" s="95">
        <v>50366.12214987945</v>
      </c>
      <c r="P87" s="94">
        <v>2159.21183881</v>
      </c>
      <c r="Q87" s="94">
        <v>3114.7926491511566</v>
      </c>
      <c r="R87" s="94">
        <v>213001.6115340812</v>
      </c>
      <c r="S87" s="94">
        <v>8815.681462163899</v>
      </c>
      <c r="T87" s="97">
        <v>227091.29748420627</v>
      </c>
      <c r="U87" s="98">
        <v>21712.15426137509</v>
      </c>
      <c r="V87" s="94">
        <v>5157.336584399107</v>
      </c>
      <c r="W87" s="99">
        <v>48019.93751444022</v>
      </c>
      <c r="X87" s="100">
        <v>924224.5355456622</v>
      </c>
      <c r="Y87" s="101">
        <v>82656.61707923916</v>
      </c>
      <c r="Z87" s="52"/>
      <c r="AA87" s="53"/>
      <c r="AB87" s="54"/>
      <c r="AC87" s="55"/>
      <c r="AD87" s="52"/>
      <c r="AE87" s="52"/>
      <c r="AF87" s="52"/>
      <c r="AG87" s="52"/>
      <c r="AH87" s="55"/>
      <c r="AI87" s="52"/>
      <c r="AJ87" s="52"/>
      <c r="AK87" s="55"/>
      <c r="AL87" s="52"/>
    </row>
    <row r="88" spans="1:38" ht="15.75" customHeight="1" hidden="1">
      <c r="A88" s="84">
        <v>40878</v>
      </c>
      <c r="B88" s="94">
        <v>4161.3058933593975</v>
      </c>
      <c r="C88" s="94">
        <v>23666.015403390866</v>
      </c>
      <c r="D88" s="94">
        <v>5530.722254484789</v>
      </c>
      <c r="E88" s="95">
        <v>33358.04355123505</v>
      </c>
      <c r="F88" s="94">
        <v>169559.63251429689</v>
      </c>
      <c r="G88" s="94">
        <v>5256.256083702395</v>
      </c>
      <c r="H88" s="94">
        <v>14215.849824108576</v>
      </c>
      <c r="I88" s="94">
        <v>578.9482409309841</v>
      </c>
      <c r="J88" s="94">
        <v>304525.9535868276</v>
      </c>
      <c r="K88" s="95">
        <v>494136.64024986647</v>
      </c>
      <c r="L88" s="96">
        <v>22359.26262834056</v>
      </c>
      <c r="M88" s="94">
        <v>27610.718725664014</v>
      </c>
      <c r="N88" s="94">
        <v>0</v>
      </c>
      <c r="O88" s="95">
        <v>49969.98135400457</v>
      </c>
      <c r="P88" s="94">
        <v>2267.37501275</v>
      </c>
      <c r="Q88" s="94">
        <v>3367.026341987928</v>
      </c>
      <c r="R88" s="94">
        <v>215502.7567929512</v>
      </c>
      <c r="S88" s="94">
        <v>5906.699644370342</v>
      </c>
      <c r="T88" s="97">
        <v>227043.85779205948</v>
      </c>
      <c r="U88" s="98">
        <v>21696.255118983932</v>
      </c>
      <c r="V88" s="94">
        <v>5539.719961178464</v>
      </c>
      <c r="W88" s="99">
        <v>51217.41834808419</v>
      </c>
      <c r="X88" s="100">
        <v>882961.9163754121</v>
      </c>
      <c r="Y88" s="101">
        <v>82921.15373462513</v>
      </c>
      <c r="Z88" s="52"/>
      <c r="AA88" s="53"/>
      <c r="AB88" s="54"/>
      <c r="AC88" s="55"/>
      <c r="AD88" s="52"/>
      <c r="AE88" s="52"/>
      <c r="AF88" s="52"/>
      <c r="AG88" s="52"/>
      <c r="AH88" s="55"/>
      <c r="AI88" s="52"/>
      <c r="AJ88" s="52"/>
      <c r="AK88" s="55"/>
      <c r="AL88" s="52"/>
    </row>
    <row r="89" spans="1:38" ht="15.75" customHeight="1" hidden="1">
      <c r="A89" s="84">
        <v>40909</v>
      </c>
      <c r="B89" s="94">
        <v>3377.8577229181574</v>
      </c>
      <c r="C89" s="94">
        <v>21141.94376667548</v>
      </c>
      <c r="D89" s="94">
        <v>5970.593108113857</v>
      </c>
      <c r="E89" s="95">
        <v>30490.39459770749</v>
      </c>
      <c r="F89" s="94">
        <v>137049.49255194288</v>
      </c>
      <c r="G89" s="94">
        <v>5794.927933896126</v>
      </c>
      <c r="H89" s="94">
        <v>14366.909559920852</v>
      </c>
      <c r="I89" s="94">
        <v>397.7136700227736</v>
      </c>
      <c r="J89" s="94">
        <v>317520.01417282637</v>
      </c>
      <c r="K89" s="95">
        <v>475129.057888609</v>
      </c>
      <c r="L89" s="96">
        <v>23274.47070421369</v>
      </c>
      <c r="M89" s="94">
        <v>27470.682987923836</v>
      </c>
      <c r="N89" s="94">
        <v>0</v>
      </c>
      <c r="O89" s="95">
        <v>50745.15369213752</v>
      </c>
      <c r="P89" s="94">
        <v>2179.4598121100003</v>
      </c>
      <c r="Q89" s="94">
        <v>3376.4400918290557</v>
      </c>
      <c r="R89" s="94">
        <v>216216.57323338234</v>
      </c>
      <c r="S89" s="94">
        <v>5213.359330041019</v>
      </c>
      <c r="T89" s="97">
        <v>226985.8324673624</v>
      </c>
      <c r="U89" s="98">
        <v>21860.66818401829</v>
      </c>
      <c r="V89" s="94">
        <v>3537.278033084031</v>
      </c>
      <c r="W89" s="99">
        <v>47435.94872303468</v>
      </c>
      <c r="X89" s="100">
        <v>856184.3335859535</v>
      </c>
      <c r="Y89" s="101">
        <v>81550.89716773052</v>
      </c>
      <c r="Z89" s="52"/>
      <c r="AA89" s="53"/>
      <c r="AB89" s="54"/>
      <c r="AC89" s="55"/>
      <c r="AD89" s="52"/>
      <c r="AE89" s="52"/>
      <c r="AF89" s="52"/>
      <c r="AG89" s="52"/>
      <c r="AH89" s="55"/>
      <c r="AI89" s="52"/>
      <c r="AJ89" s="52"/>
      <c r="AK89" s="55"/>
      <c r="AL89" s="52"/>
    </row>
    <row r="90" spans="1:38" ht="15.75" customHeight="1" hidden="1">
      <c r="A90" s="84">
        <v>40940</v>
      </c>
      <c r="B90" s="94">
        <v>3247.548384762067</v>
      </c>
      <c r="C90" s="94">
        <v>22594.063526663413</v>
      </c>
      <c r="D90" s="94">
        <v>5969.332444648829</v>
      </c>
      <c r="E90" s="95">
        <v>31810.94435607431</v>
      </c>
      <c r="F90" s="94">
        <v>158801.00354184365</v>
      </c>
      <c r="G90" s="94">
        <v>5420.963945806033</v>
      </c>
      <c r="H90" s="94">
        <v>14624.484856336006</v>
      </c>
      <c r="I90" s="94">
        <v>392.3983569271983</v>
      </c>
      <c r="J90" s="94">
        <v>303132.90251555695</v>
      </c>
      <c r="K90" s="95">
        <v>482371.75321646984</v>
      </c>
      <c r="L90" s="96">
        <v>22638.77102865322</v>
      </c>
      <c r="M90" s="94">
        <v>27054.463399570774</v>
      </c>
      <c r="N90" s="94">
        <v>0</v>
      </c>
      <c r="O90" s="95">
        <v>49693.234428223994</v>
      </c>
      <c r="P90" s="94">
        <v>2169.36700866</v>
      </c>
      <c r="Q90" s="94">
        <v>3291.965520921818</v>
      </c>
      <c r="R90" s="94">
        <v>216656.83916802227</v>
      </c>
      <c r="S90" s="94">
        <v>5080.760606162858</v>
      </c>
      <c r="T90" s="97">
        <v>227198.93230376695</v>
      </c>
      <c r="U90" s="98">
        <v>21590.509142442963</v>
      </c>
      <c r="V90" s="94">
        <v>917.0641292893222</v>
      </c>
      <c r="W90" s="99">
        <v>46864.89357972659</v>
      </c>
      <c r="X90" s="100">
        <v>860447.331155994</v>
      </c>
      <c r="Y90" s="101">
        <v>81373.93948690753</v>
      </c>
      <c r="Z90" s="52"/>
      <c r="AA90" s="53"/>
      <c r="AB90" s="54"/>
      <c r="AC90" s="55"/>
      <c r="AD90" s="52"/>
      <c r="AE90" s="52"/>
      <c r="AF90" s="52"/>
      <c r="AG90" s="52"/>
      <c r="AH90" s="55"/>
      <c r="AI90" s="52"/>
      <c r="AJ90" s="52"/>
      <c r="AK90" s="55"/>
      <c r="AL90" s="52"/>
    </row>
    <row r="91" spans="1:38" ht="15.75" customHeight="1" hidden="1">
      <c r="A91" s="84">
        <v>40969</v>
      </c>
      <c r="B91" s="94">
        <v>2882.7408640878157</v>
      </c>
      <c r="C91" s="94">
        <v>22641.16960612701</v>
      </c>
      <c r="D91" s="94">
        <v>5870.479577628639</v>
      </c>
      <c r="E91" s="95">
        <v>31394.390047843466</v>
      </c>
      <c r="F91" s="94">
        <v>205042.1926854753</v>
      </c>
      <c r="G91" s="94">
        <v>6066.101148188274</v>
      </c>
      <c r="H91" s="94">
        <v>14657.901986392124</v>
      </c>
      <c r="I91" s="94">
        <v>428.6953127954769</v>
      </c>
      <c r="J91" s="94">
        <v>301873.0339993186</v>
      </c>
      <c r="K91" s="95">
        <v>528067.9251321699</v>
      </c>
      <c r="L91" s="96">
        <v>23268.36474161423</v>
      </c>
      <c r="M91" s="94">
        <v>28247.482431714627</v>
      </c>
      <c r="N91" s="94">
        <v>0</v>
      </c>
      <c r="O91" s="95">
        <v>51515.84717332886</v>
      </c>
      <c r="P91" s="94">
        <v>2403.1448821400004</v>
      </c>
      <c r="Q91" s="94">
        <v>3257.434540190901</v>
      </c>
      <c r="R91" s="94">
        <v>217096.22724605363</v>
      </c>
      <c r="S91" s="94">
        <v>5044.515552381315</v>
      </c>
      <c r="T91" s="97">
        <v>227801.32222076584</v>
      </c>
      <c r="U91" s="98">
        <v>24633.307281702608</v>
      </c>
      <c r="V91" s="94">
        <v>1816.423920133751</v>
      </c>
      <c r="W91" s="99">
        <v>49132.55533749205</v>
      </c>
      <c r="X91" s="100">
        <v>914361.7711134364</v>
      </c>
      <c r="Y91" s="101">
        <v>74544.44820685919</v>
      </c>
      <c r="Z91" s="52"/>
      <c r="AA91" s="53"/>
      <c r="AB91" s="54"/>
      <c r="AC91" s="55"/>
      <c r="AD91" s="52"/>
      <c r="AE91" s="52"/>
      <c r="AF91" s="52"/>
      <c r="AG91" s="52"/>
      <c r="AH91" s="55"/>
      <c r="AI91" s="52"/>
      <c r="AJ91" s="52"/>
      <c r="AK91" s="55"/>
      <c r="AL91" s="52"/>
    </row>
    <row r="92" spans="1:38" ht="15.75" customHeight="1" hidden="1">
      <c r="A92" s="84">
        <v>41000</v>
      </c>
      <c r="B92" s="94">
        <v>2977.158151138959</v>
      </c>
      <c r="C92" s="94">
        <v>22436.676579636103</v>
      </c>
      <c r="D92" s="94">
        <v>5614.029617527437</v>
      </c>
      <c r="E92" s="95">
        <v>31027.8643483025</v>
      </c>
      <c r="F92" s="94">
        <v>203118.85343870491</v>
      </c>
      <c r="G92" s="94">
        <v>12264.459541750135</v>
      </c>
      <c r="H92" s="94">
        <v>16288.21412787103</v>
      </c>
      <c r="I92" s="94">
        <v>416.8668783625957</v>
      </c>
      <c r="J92" s="94">
        <v>297238.8708586796</v>
      </c>
      <c r="K92" s="95">
        <v>529327.2648453682</v>
      </c>
      <c r="L92" s="96">
        <v>21512.482986064988</v>
      </c>
      <c r="M92" s="94">
        <v>28792.887020003527</v>
      </c>
      <c r="N92" s="94">
        <v>0</v>
      </c>
      <c r="O92" s="95">
        <v>50305.370006068515</v>
      </c>
      <c r="P92" s="94">
        <v>2349.4463478000002</v>
      </c>
      <c r="Q92" s="94">
        <v>3137.7763356302967</v>
      </c>
      <c r="R92" s="94">
        <v>218740.46690582077</v>
      </c>
      <c r="S92" s="94">
        <v>5042.520594549826</v>
      </c>
      <c r="T92" s="97">
        <v>229270.2101838009</v>
      </c>
      <c r="U92" s="98">
        <v>25617.146470715572</v>
      </c>
      <c r="V92" s="94">
        <v>2538.8054058670537</v>
      </c>
      <c r="W92" s="99">
        <v>49954.81970859108</v>
      </c>
      <c r="X92" s="100">
        <v>918041.4809687138</v>
      </c>
      <c r="Y92" s="101">
        <v>73035.19798971957</v>
      </c>
      <c r="Z92" s="52"/>
      <c r="AA92" s="53"/>
      <c r="AB92" s="54"/>
      <c r="AC92" s="55"/>
      <c r="AD92" s="52"/>
      <c r="AE92" s="52"/>
      <c r="AF92" s="52"/>
      <c r="AG92" s="52"/>
      <c r="AH92" s="55"/>
      <c r="AI92" s="52"/>
      <c r="AJ92" s="52"/>
      <c r="AK92" s="55"/>
      <c r="AL92" s="52"/>
    </row>
    <row r="93" spans="1:38" ht="15.75" customHeight="1" hidden="1">
      <c r="A93" s="84">
        <v>41030</v>
      </c>
      <c r="B93" s="94">
        <v>3403.2816521788723</v>
      </c>
      <c r="C93" s="94">
        <v>22469.61414010738</v>
      </c>
      <c r="D93" s="94">
        <v>4992.590669825955</v>
      </c>
      <c r="E93" s="95">
        <v>30865.48646211221</v>
      </c>
      <c r="F93" s="94">
        <v>211692.68722091772</v>
      </c>
      <c r="G93" s="94">
        <v>8727.895667249843</v>
      </c>
      <c r="H93" s="94">
        <v>16236.615435390586</v>
      </c>
      <c r="I93" s="94">
        <v>265.6238270566471</v>
      </c>
      <c r="J93" s="94">
        <v>303646.20910962846</v>
      </c>
      <c r="K93" s="95">
        <v>540569.0312602433</v>
      </c>
      <c r="L93" s="96">
        <v>22129.940814470876</v>
      </c>
      <c r="M93" s="94">
        <v>29284.299435042747</v>
      </c>
      <c r="N93" s="94">
        <v>0</v>
      </c>
      <c r="O93" s="95">
        <v>51414.24024951362</v>
      </c>
      <c r="P93" s="94">
        <v>2264.5195456799997</v>
      </c>
      <c r="Q93" s="94">
        <v>3434.0187590331684</v>
      </c>
      <c r="R93" s="94">
        <v>222519.84833212622</v>
      </c>
      <c r="S93" s="94">
        <v>5440.356733466559</v>
      </c>
      <c r="T93" s="97">
        <v>233658.74337030592</v>
      </c>
      <c r="U93" s="98">
        <v>25871.30496781105</v>
      </c>
      <c r="V93" s="94">
        <v>2174.0060830678635</v>
      </c>
      <c r="W93" s="99">
        <v>54803.37009256878</v>
      </c>
      <c r="X93" s="100">
        <v>939356.1824856227</v>
      </c>
      <c r="Y93" s="101">
        <v>78916.17595602537</v>
      </c>
      <c r="Z93" s="52"/>
      <c r="AA93" s="53"/>
      <c r="AB93" s="54"/>
      <c r="AC93" s="55"/>
      <c r="AD93" s="52"/>
      <c r="AE93" s="52"/>
      <c r="AF93" s="52"/>
      <c r="AG93" s="52"/>
      <c r="AH93" s="55"/>
      <c r="AI93" s="52"/>
      <c r="AJ93" s="52"/>
      <c r="AK93" s="55"/>
      <c r="AL93" s="52"/>
    </row>
    <row r="94" spans="1:38" ht="15.75" customHeight="1">
      <c r="A94" s="84">
        <v>41061</v>
      </c>
      <c r="B94" s="94">
        <v>2731.1107226587774</v>
      </c>
      <c r="C94" s="94">
        <v>23950.04163701328</v>
      </c>
      <c r="D94" s="94">
        <v>4904.060134936096</v>
      </c>
      <c r="E94" s="95">
        <v>31585.212494608153</v>
      </c>
      <c r="F94" s="94">
        <v>151528.96451311992</v>
      </c>
      <c r="G94" s="94">
        <v>15388.823455999925</v>
      </c>
      <c r="H94" s="94">
        <v>17100.604029549966</v>
      </c>
      <c r="I94" s="94">
        <v>339.75802811770177</v>
      </c>
      <c r="J94" s="94">
        <v>318500.1576600983</v>
      </c>
      <c r="K94" s="95">
        <v>502858.3076868858</v>
      </c>
      <c r="L94" s="96">
        <v>22202.084318121986</v>
      </c>
      <c r="M94" s="94">
        <v>29901.408042010324</v>
      </c>
      <c r="N94" s="94">
        <v>0</v>
      </c>
      <c r="O94" s="95">
        <v>52103.49236013231</v>
      </c>
      <c r="P94" s="94">
        <v>2263.869280290001</v>
      </c>
      <c r="Q94" s="94">
        <v>3577.857807929999</v>
      </c>
      <c r="R94" s="94">
        <v>228453.35532406234</v>
      </c>
      <c r="S94" s="94">
        <v>5465.201501798614</v>
      </c>
      <c r="T94" s="97">
        <v>239760.28391408097</v>
      </c>
      <c r="U94" s="98">
        <v>27463.113710590642</v>
      </c>
      <c r="V94" s="94">
        <v>2926.7806992231053</v>
      </c>
      <c r="W94" s="99">
        <v>53602.67495519046</v>
      </c>
      <c r="X94" s="100">
        <v>910299.8658207114</v>
      </c>
      <c r="Y94" s="101">
        <v>77117.23242013421</v>
      </c>
      <c r="Z94" s="52"/>
      <c r="AA94" s="53"/>
      <c r="AB94" s="54"/>
      <c r="AC94" s="55"/>
      <c r="AD94" s="52"/>
      <c r="AE94" s="52"/>
      <c r="AF94" s="52"/>
      <c r="AG94" s="52"/>
      <c r="AH94" s="55"/>
      <c r="AI94" s="52"/>
      <c r="AJ94" s="52"/>
      <c r="AK94" s="55"/>
      <c r="AL94" s="52"/>
    </row>
    <row r="95" spans="1:38" ht="15.75" customHeight="1">
      <c r="A95" s="84">
        <v>41091</v>
      </c>
      <c r="B95" s="94">
        <v>2921.0103157083176</v>
      </c>
      <c r="C95" s="94">
        <v>23713.508129245078</v>
      </c>
      <c r="D95" s="94">
        <v>4780.672880587208</v>
      </c>
      <c r="E95" s="95">
        <v>31415.191325540603</v>
      </c>
      <c r="F95" s="94">
        <v>194436.1491565741</v>
      </c>
      <c r="G95" s="94">
        <v>6610.581320124627</v>
      </c>
      <c r="H95" s="94">
        <v>17177.378447944815</v>
      </c>
      <c r="I95" s="94">
        <v>404.22224966960994</v>
      </c>
      <c r="J95" s="94">
        <v>312712.25437268877</v>
      </c>
      <c r="K95" s="95">
        <v>531340.5855470019</v>
      </c>
      <c r="L95" s="96">
        <v>20322.818580521896</v>
      </c>
      <c r="M95" s="94">
        <v>29867.604892200838</v>
      </c>
      <c r="N95" s="94">
        <v>0</v>
      </c>
      <c r="O95" s="95">
        <v>50190.42347272273</v>
      </c>
      <c r="P95" s="94">
        <v>2216.59188593</v>
      </c>
      <c r="Q95" s="94">
        <v>3718.2181354924633</v>
      </c>
      <c r="R95" s="94">
        <v>230251.5348001523</v>
      </c>
      <c r="S95" s="94">
        <v>5051.790263548292</v>
      </c>
      <c r="T95" s="97">
        <v>241238.13508512304</v>
      </c>
      <c r="U95" s="98">
        <v>25789.87375358715</v>
      </c>
      <c r="V95" s="94">
        <v>2865.359314342771</v>
      </c>
      <c r="W95" s="99">
        <v>50916.96232015703</v>
      </c>
      <c r="X95" s="100">
        <v>933756.5308184752</v>
      </c>
      <c r="Y95" s="101">
        <v>76661.28962798094</v>
      </c>
      <c r="Z95" s="52"/>
      <c r="AA95" s="53"/>
      <c r="AB95" s="54"/>
      <c r="AC95" s="55"/>
      <c r="AD95" s="52"/>
      <c r="AE95" s="52"/>
      <c r="AF95" s="52"/>
      <c r="AG95" s="52"/>
      <c r="AH95" s="55"/>
      <c r="AI95" s="52"/>
      <c r="AJ95" s="52"/>
      <c r="AK95" s="55"/>
      <c r="AL95" s="52"/>
    </row>
    <row r="96" spans="1:38" ht="15.75" customHeight="1">
      <c r="A96" s="84">
        <v>41122</v>
      </c>
      <c r="B96" s="94">
        <v>3284.4810359086955</v>
      </c>
      <c r="C96" s="94">
        <v>23523.554012584336</v>
      </c>
      <c r="D96" s="94">
        <v>4061.655622176564</v>
      </c>
      <c r="E96" s="95">
        <v>30869.690670669595</v>
      </c>
      <c r="F96" s="94">
        <v>162741.38229825956</v>
      </c>
      <c r="G96" s="94">
        <v>9851.242550399646</v>
      </c>
      <c r="H96" s="94">
        <v>17435.091239850364</v>
      </c>
      <c r="I96" s="94">
        <v>306.7691450936004</v>
      </c>
      <c r="J96" s="94">
        <v>303070.00273284176</v>
      </c>
      <c r="K96" s="95">
        <v>493404.4879664449</v>
      </c>
      <c r="L96" s="96">
        <v>20643.316118093797</v>
      </c>
      <c r="M96" s="94">
        <v>31012.597817991547</v>
      </c>
      <c r="N96" s="94">
        <v>0</v>
      </c>
      <c r="O96" s="95">
        <v>51655.913936085344</v>
      </c>
      <c r="P96" s="94">
        <v>2176.514629029997</v>
      </c>
      <c r="Q96" s="94">
        <v>3495.0830790664813</v>
      </c>
      <c r="R96" s="94">
        <v>232869.04253645663</v>
      </c>
      <c r="S96" s="94">
        <v>5206.2745493063485</v>
      </c>
      <c r="T96" s="97">
        <v>243746.91479385947</v>
      </c>
      <c r="U96" s="98">
        <v>26319.76817658909</v>
      </c>
      <c r="V96" s="94">
        <v>4859.412819033736</v>
      </c>
      <c r="W96" s="99">
        <v>48714.16275573135</v>
      </c>
      <c r="X96" s="100">
        <v>899570.3511184134</v>
      </c>
      <c r="Y96" s="101">
        <v>73975.66716246768</v>
      </c>
      <c r="Z96" s="52"/>
      <c r="AA96" s="53"/>
      <c r="AB96" s="54"/>
      <c r="AC96" s="55"/>
      <c r="AD96" s="52"/>
      <c r="AE96" s="52"/>
      <c r="AF96" s="52"/>
      <c r="AG96" s="52"/>
      <c r="AH96" s="55"/>
      <c r="AI96" s="52"/>
      <c r="AJ96" s="52"/>
      <c r="AK96" s="55"/>
      <c r="AL96" s="52"/>
    </row>
    <row r="97" spans="1:38" ht="15.75" customHeight="1">
      <c r="A97" s="84">
        <v>41153</v>
      </c>
      <c r="B97" s="94">
        <v>3218.228878629667</v>
      </c>
      <c r="C97" s="94">
        <v>24567.280498543936</v>
      </c>
      <c r="D97" s="94">
        <v>4098.180150475271</v>
      </c>
      <c r="E97" s="95">
        <v>31883.689527648872</v>
      </c>
      <c r="F97" s="94">
        <v>170705.50366254535</v>
      </c>
      <c r="G97" s="94">
        <v>5542.377223081432</v>
      </c>
      <c r="H97" s="94">
        <v>74403.36912787757</v>
      </c>
      <c r="I97" s="94">
        <v>357.0421544017232</v>
      </c>
      <c r="J97" s="94">
        <v>255989.53546947165</v>
      </c>
      <c r="K97" s="95">
        <v>506997.8276373777</v>
      </c>
      <c r="L97" s="96">
        <v>19790.847510056385</v>
      </c>
      <c r="M97" s="94">
        <v>31857.256550132257</v>
      </c>
      <c r="N97" s="94">
        <v>0</v>
      </c>
      <c r="O97" s="95">
        <v>51648.10406018864</v>
      </c>
      <c r="P97" s="94">
        <v>2166.0323224699996</v>
      </c>
      <c r="Q97" s="94">
        <v>3597.3311136899993</v>
      </c>
      <c r="R97" s="94">
        <v>234385.18802095356</v>
      </c>
      <c r="S97" s="94">
        <v>5200.382888588754</v>
      </c>
      <c r="T97" s="97">
        <v>245348.93434570232</v>
      </c>
      <c r="U97" s="98">
        <v>24825.458582824092</v>
      </c>
      <c r="V97" s="94">
        <v>3228.98148793408</v>
      </c>
      <c r="W97" s="99">
        <v>51266.297694450324</v>
      </c>
      <c r="X97" s="100">
        <v>915199.2933361261</v>
      </c>
      <c r="Y97" s="101">
        <v>75662.06677368708</v>
      </c>
      <c r="Z97" s="52"/>
      <c r="AA97" s="53"/>
      <c r="AB97" s="54"/>
      <c r="AC97" s="55"/>
      <c r="AD97" s="52"/>
      <c r="AE97" s="52"/>
      <c r="AF97" s="52"/>
      <c r="AG97" s="52"/>
      <c r="AH97" s="55"/>
      <c r="AI97" s="52"/>
      <c r="AJ97" s="52"/>
      <c r="AK97" s="55"/>
      <c r="AL97" s="52"/>
    </row>
    <row r="98" spans="1:38" ht="15.75" customHeight="1">
      <c r="A98" s="84">
        <v>41183</v>
      </c>
      <c r="B98" s="94">
        <v>3774.589983741348</v>
      </c>
      <c r="C98" s="94">
        <v>23306.24833344353</v>
      </c>
      <c r="D98" s="94">
        <v>3735.061951992412</v>
      </c>
      <c r="E98" s="95">
        <v>30815.90026917729</v>
      </c>
      <c r="F98" s="94">
        <v>180452.16199523627</v>
      </c>
      <c r="G98" s="94">
        <v>5773.055153109498</v>
      </c>
      <c r="H98" s="94">
        <v>74175.83794534573</v>
      </c>
      <c r="I98" s="94">
        <v>453.5644662204368</v>
      </c>
      <c r="J98" s="94">
        <v>267400.6832633085</v>
      </c>
      <c r="K98" s="95">
        <v>528255.3028232204</v>
      </c>
      <c r="L98" s="96">
        <v>20951.76090043164</v>
      </c>
      <c r="M98" s="94">
        <v>32775.04618245233</v>
      </c>
      <c r="N98" s="94">
        <v>0</v>
      </c>
      <c r="O98" s="95">
        <v>53726.80708288397</v>
      </c>
      <c r="P98" s="94">
        <v>2152.3988804899996</v>
      </c>
      <c r="Q98" s="94">
        <v>3608.6489464346573</v>
      </c>
      <c r="R98" s="94">
        <v>237642.9986301533</v>
      </c>
      <c r="S98" s="94">
        <v>5193.004061324798</v>
      </c>
      <c r="T98" s="97">
        <v>248597.05051840277</v>
      </c>
      <c r="U98" s="98">
        <v>24639.436049841115</v>
      </c>
      <c r="V98" s="94">
        <v>2445.1176567562434</v>
      </c>
      <c r="W98" s="99">
        <v>50717.96188035018</v>
      </c>
      <c r="X98" s="100">
        <v>939197.5762806318</v>
      </c>
      <c r="Y98" s="101">
        <v>82600.7396484355</v>
      </c>
      <c r="Z98" s="52"/>
      <c r="AA98" s="53"/>
      <c r="AB98" s="54"/>
      <c r="AC98" s="55"/>
      <c r="AD98" s="52"/>
      <c r="AE98" s="52"/>
      <c r="AF98" s="52"/>
      <c r="AG98" s="52"/>
      <c r="AH98" s="55"/>
      <c r="AI98" s="52"/>
      <c r="AJ98" s="52"/>
      <c r="AK98" s="55"/>
      <c r="AL98" s="52"/>
    </row>
    <row r="99" spans="1:38" ht="15.75" customHeight="1">
      <c r="A99" s="84">
        <v>41214</v>
      </c>
      <c r="B99" s="94">
        <v>3585.7834358731334</v>
      </c>
      <c r="C99" s="94">
        <v>22118.50208628541</v>
      </c>
      <c r="D99" s="94">
        <v>3924.798101686929</v>
      </c>
      <c r="E99" s="95">
        <v>29629.083623845472</v>
      </c>
      <c r="F99" s="94">
        <v>180946.66637666876</v>
      </c>
      <c r="G99" s="94">
        <v>10427.826476748913</v>
      </c>
      <c r="H99" s="94">
        <v>76520.99020287285</v>
      </c>
      <c r="I99" s="94">
        <v>394.01705846880384</v>
      </c>
      <c r="J99" s="94">
        <v>270565.964838872</v>
      </c>
      <c r="K99" s="95">
        <v>538855.4649536314</v>
      </c>
      <c r="L99" s="96">
        <v>22618.050443832763</v>
      </c>
      <c r="M99" s="94">
        <v>32754.743679875355</v>
      </c>
      <c r="N99" s="94">
        <v>0</v>
      </c>
      <c r="O99" s="95">
        <v>55372.79412370812</v>
      </c>
      <c r="P99" s="94">
        <v>2146.49699979</v>
      </c>
      <c r="Q99" s="94">
        <v>4025.1186350762955</v>
      </c>
      <c r="R99" s="94">
        <v>240003.17928584196</v>
      </c>
      <c r="S99" s="94">
        <v>5222.328744452959</v>
      </c>
      <c r="T99" s="97">
        <v>251397.12366516123</v>
      </c>
      <c r="U99" s="98">
        <v>25261.94021119304</v>
      </c>
      <c r="V99" s="94">
        <v>3812.701609465566</v>
      </c>
      <c r="W99" s="99">
        <v>51651.65056377367</v>
      </c>
      <c r="X99" s="100">
        <v>955980.7587507784</v>
      </c>
      <c r="Y99" s="101">
        <v>84546.22630858571</v>
      </c>
      <c r="Z99" s="52"/>
      <c r="AA99" s="53"/>
      <c r="AB99" s="54"/>
      <c r="AC99" s="55"/>
      <c r="AD99" s="52"/>
      <c r="AE99" s="52"/>
      <c r="AF99" s="52"/>
      <c r="AG99" s="52"/>
      <c r="AH99" s="55"/>
      <c r="AI99" s="52"/>
      <c r="AJ99" s="52"/>
      <c r="AK99" s="55"/>
      <c r="AL99" s="52"/>
    </row>
    <row r="100" spans="1:38" ht="15.75" customHeight="1">
      <c r="A100" s="84">
        <v>41244</v>
      </c>
      <c r="B100" s="94">
        <v>4790.684085697552</v>
      </c>
      <c r="C100" s="94">
        <v>25339.780584248743</v>
      </c>
      <c r="D100" s="94">
        <v>3905.92799421463</v>
      </c>
      <c r="E100" s="95">
        <v>34036.39266416093</v>
      </c>
      <c r="F100" s="94">
        <v>199260.7330669355</v>
      </c>
      <c r="G100" s="94">
        <v>9097.639066478516</v>
      </c>
      <c r="H100" s="94">
        <v>59733.1076888928</v>
      </c>
      <c r="I100" s="94">
        <v>840.5205573590293</v>
      </c>
      <c r="J100" s="94">
        <v>267568.86667540995</v>
      </c>
      <c r="K100" s="95">
        <v>536500.8670550758</v>
      </c>
      <c r="L100" s="96">
        <v>22866.86003324652</v>
      </c>
      <c r="M100" s="94">
        <v>32475.39564267586</v>
      </c>
      <c r="N100" s="94">
        <v>0</v>
      </c>
      <c r="O100" s="95">
        <v>55342.25567592238</v>
      </c>
      <c r="P100" s="94">
        <v>2161.73322966</v>
      </c>
      <c r="Q100" s="94">
        <v>3941.23951264</v>
      </c>
      <c r="R100" s="94">
        <v>244689.29471564887</v>
      </c>
      <c r="S100" s="94">
        <v>5232.862686798355</v>
      </c>
      <c r="T100" s="97">
        <v>256025.13014474724</v>
      </c>
      <c r="U100" s="98">
        <v>24522.991983031116</v>
      </c>
      <c r="V100" s="94">
        <v>3465.9404415139197</v>
      </c>
      <c r="W100" s="99">
        <v>58226.614831499624</v>
      </c>
      <c r="X100" s="100">
        <v>968120.192795951</v>
      </c>
      <c r="Y100" s="101">
        <v>97199.69850645257</v>
      </c>
      <c r="Z100" s="52"/>
      <c r="AA100" s="53"/>
      <c r="AB100" s="54"/>
      <c r="AC100" s="55"/>
      <c r="AD100" s="52"/>
      <c r="AE100" s="52"/>
      <c r="AF100" s="52"/>
      <c r="AG100" s="52"/>
      <c r="AH100" s="55"/>
      <c r="AI100" s="52"/>
      <c r="AJ100" s="52"/>
      <c r="AK100" s="55"/>
      <c r="AL100" s="52"/>
    </row>
    <row r="101" spans="1:38" ht="15.75" customHeight="1">
      <c r="A101" s="84">
        <v>41275</v>
      </c>
      <c r="B101" s="94">
        <v>4197.941082829979</v>
      </c>
      <c r="C101" s="94">
        <v>24811.49570087341</v>
      </c>
      <c r="D101" s="94">
        <v>6127.167139670543</v>
      </c>
      <c r="E101" s="95">
        <v>35136.60392337393</v>
      </c>
      <c r="F101" s="94">
        <v>214992.23385839554</v>
      </c>
      <c r="G101" s="94">
        <v>7854.303908579832</v>
      </c>
      <c r="H101" s="94">
        <v>59660.071731718</v>
      </c>
      <c r="I101" s="94">
        <v>542.6002541327581</v>
      </c>
      <c r="J101" s="94">
        <v>266977.6931928668</v>
      </c>
      <c r="K101" s="95">
        <v>550026.9029456929</v>
      </c>
      <c r="L101" s="96">
        <v>21868.92453801698</v>
      </c>
      <c r="M101" s="94">
        <v>32305.609157436753</v>
      </c>
      <c r="N101" s="94">
        <v>0</v>
      </c>
      <c r="O101" s="95">
        <v>54174.533695453734</v>
      </c>
      <c r="P101" s="94">
        <v>2055.31211196</v>
      </c>
      <c r="Q101" s="94">
        <v>4080.21969874694</v>
      </c>
      <c r="R101" s="94">
        <v>243699.34253958875</v>
      </c>
      <c r="S101" s="94">
        <v>5166.759332638342</v>
      </c>
      <c r="T101" s="97">
        <v>255001.633682934</v>
      </c>
      <c r="U101" s="98">
        <v>24587.881833676674</v>
      </c>
      <c r="V101" s="94">
        <v>3548.4109893249556</v>
      </c>
      <c r="W101" s="99">
        <v>57809.348672554406</v>
      </c>
      <c r="X101" s="100">
        <v>980285.3157430106</v>
      </c>
      <c r="Y101" s="101">
        <v>97486.77028945345</v>
      </c>
      <c r="Z101" s="52"/>
      <c r="AA101" s="53"/>
      <c r="AB101" s="54"/>
      <c r="AC101" s="55"/>
      <c r="AD101" s="52"/>
      <c r="AE101" s="52"/>
      <c r="AF101" s="52"/>
      <c r="AG101" s="52"/>
      <c r="AH101" s="55"/>
      <c r="AI101" s="52"/>
      <c r="AJ101" s="52"/>
      <c r="AK101" s="55"/>
      <c r="AL101" s="52"/>
    </row>
    <row r="102" spans="1:38" ht="15.75" customHeight="1">
      <c r="A102" s="84">
        <v>41306</v>
      </c>
      <c r="B102" s="94">
        <v>3717.6308666898854</v>
      </c>
      <c r="C102" s="94">
        <v>27615.86137860118</v>
      </c>
      <c r="D102" s="94">
        <v>5724.860232556255</v>
      </c>
      <c r="E102" s="95">
        <v>37058.35247784732</v>
      </c>
      <c r="F102" s="94">
        <v>165082.25885845107</v>
      </c>
      <c r="G102" s="94">
        <v>9808.462040403918</v>
      </c>
      <c r="H102" s="94">
        <v>61830.63954871023</v>
      </c>
      <c r="I102" s="94">
        <v>399.538410739529</v>
      </c>
      <c r="J102" s="94">
        <v>273282.2683162888</v>
      </c>
      <c r="K102" s="95">
        <v>510403.16717459355</v>
      </c>
      <c r="L102" s="96">
        <v>21241.10200020673</v>
      </c>
      <c r="M102" s="94">
        <v>33028.635964010806</v>
      </c>
      <c r="N102" s="94">
        <v>0</v>
      </c>
      <c r="O102" s="95">
        <v>54269.73796421754</v>
      </c>
      <c r="P102" s="94">
        <v>1995.17575978</v>
      </c>
      <c r="Q102" s="94">
        <v>4121.000379449975</v>
      </c>
      <c r="R102" s="94">
        <v>246132.10945075788</v>
      </c>
      <c r="S102" s="94">
        <v>5139.035845377989</v>
      </c>
      <c r="T102" s="97">
        <v>257387.32143536585</v>
      </c>
      <c r="U102" s="98">
        <v>24577.124134676214</v>
      </c>
      <c r="V102" s="94">
        <v>4226.775679326477</v>
      </c>
      <c r="W102" s="99">
        <v>57652.20203386336</v>
      </c>
      <c r="X102" s="100">
        <v>945574.6808998903</v>
      </c>
      <c r="Y102" s="101">
        <v>83953.28014516631</v>
      </c>
      <c r="Z102" s="52"/>
      <c r="AA102" s="53"/>
      <c r="AB102" s="54"/>
      <c r="AC102" s="55"/>
      <c r="AD102" s="52"/>
      <c r="AE102" s="52"/>
      <c r="AF102" s="52"/>
      <c r="AG102" s="52"/>
      <c r="AH102" s="55"/>
      <c r="AI102" s="52"/>
      <c r="AJ102" s="52"/>
      <c r="AK102" s="55"/>
      <c r="AL102" s="52"/>
    </row>
    <row r="103" spans="1:38" ht="15.75" customHeight="1">
      <c r="A103" s="84">
        <v>41334</v>
      </c>
      <c r="B103" s="94">
        <v>3967.2277917323436</v>
      </c>
      <c r="C103" s="94">
        <v>26916.1579577753</v>
      </c>
      <c r="D103" s="94">
        <v>7325.427784521104</v>
      </c>
      <c r="E103" s="95">
        <v>38208.81353402875</v>
      </c>
      <c r="F103" s="94">
        <v>204401.43653566597</v>
      </c>
      <c r="G103" s="94">
        <v>13170.632378161816</v>
      </c>
      <c r="H103" s="94">
        <v>62892.780986644</v>
      </c>
      <c r="I103" s="94">
        <v>383.0552258025693</v>
      </c>
      <c r="J103" s="94">
        <v>261834.43335867175</v>
      </c>
      <c r="K103" s="95">
        <v>542682.3384849462</v>
      </c>
      <c r="L103" s="96">
        <v>22374.683074228218</v>
      </c>
      <c r="M103" s="94">
        <v>33015.04305345302</v>
      </c>
      <c r="N103" s="94">
        <v>0</v>
      </c>
      <c r="O103" s="95">
        <v>55389.726127681235</v>
      </c>
      <c r="P103" s="94">
        <v>2053.46556196</v>
      </c>
      <c r="Q103" s="94">
        <v>4209.707040420657</v>
      </c>
      <c r="R103" s="94">
        <v>246236.70799282534</v>
      </c>
      <c r="S103" s="94">
        <v>5143.796012482692</v>
      </c>
      <c r="T103" s="97">
        <v>257643.67660768869</v>
      </c>
      <c r="U103" s="98">
        <v>25392.032758178866</v>
      </c>
      <c r="V103" s="94">
        <v>3394.8798851569527</v>
      </c>
      <c r="W103" s="99">
        <v>56954.00814356764</v>
      </c>
      <c r="X103" s="100">
        <v>979665.4755412483</v>
      </c>
      <c r="Y103" s="101">
        <v>87762.74803911515</v>
      </c>
      <c r="Z103" s="52"/>
      <c r="AA103" s="53"/>
      <c r="AB103" s="54"/>
      <c r="AC103" s="55"/>
      <c r="AD103" s="52"/>
      <c r="AE103" s="52"/>
      <c r="AF103" s="52"/>
      <c r="AG103" s="52"/>
      <c r="AH103" s="55"/>
      <c r="AI103" s="52"/>
      <c r="AJ103" s="52"/>
      <c r="AK103" s="55"/>
      <c r="AL103" s="52"/>
    </row>
    <row r="104" spans="1:38" ht="15.75" customHeight="1">
      <c r="A104" s="84">
        <v>41365</v>
      </c>
      <c r="B104" s="94">
        <v>4262.694743908669</v>
      </c>
      <c r="C104" s="94">
        <v>23732.577148695545</v>
      </c>
      <c r="D104" s="94">
        <v>8018.907187293215</v>
      </c>
      <c r="E104" s="95">
        <v>36014.17907989743</v>
      </c>
      <c r="F104" s="94">
        <v>208353.53231493372</v>
      </c>
      <c r="G104" s="94">
        <v>10080.333223700765</v>
      </c>
      <c r="H104" s="94">
        <v>62979.81532104871</v>
      </c>
      <c r="I104" s="94">
        <v>332.8788770345058</v>
      </c>
      <c r="J104" s="94">
        <v>271716.3773132752</v>
      </c>
      <c r="K104" s="95">
        <v>553462.9370499928</v>
      </c>
      <c r="L104" s="96">
        <v>22727.02891464431</v>
      </c>
      <c r="M104" s="94">
        <v>33169.45821951843</v>
      </c>
      <c r="N104" s="94">
        <v>0</v>
      </c>
      <c r="O104" s="95">
        <v>55896.48713416274</v>
      </c>
      <c r="P104" s="94">
        <v>1911.3687765</v>
      </c>
      <c r="Q104" s="94">
        <v>4138.5714254347795</v>
      </c>
      <c r="R104" s="94">
        <v>246482.02950709529</v>
      </c>
      <c r="S104" s="94">
        <v>5138.69108896678</v>
      </c>
      <c r="T104" s="97">
        <v>257670.66079799685</v>
      </c>
      <c r="U104" s="98">
        <v>26377.229050806625</v>
      </c>
      <c r="V104" s="94">
        <v>3261.1137703635104</v>
      </c>
      <c r="W104" s="99">
        <v>59716.38672841372</v>
      </c>
      <c r="X104" s="100">
        <v>992398.9936116338</v>
      </c>
      <c r="Y104" s="101">
        <v>83059.3760857626</v>
      </c>
      <c r="Z104" s="52"/>
      <c r="AA104" s="53"/>
      <c r="AB104" s="54"/>
      <c r="AC104" s="55"/>
      <c r="AD104" s="52"/>
      <c r="AE104" s="52"/>
      <c r="AF104" s="52"/>
      <c r="AG104" s="52"/>
      <c r="AH104" s="55"/>
      <c r="AI104" s="52"/>
      <c r="AJ104" s="52"/>
      <c r="AK104" s="55"/>
      <c r="AL104" s="52"/>
    </row>
    <row r="105" spans="1:38" ht="15.75" customHeight="1">
      <c r="A105" s="84">
        <v>41395</v>
      </c>
      <c r="B105" s="94">
        <v>4029.920866201891</v>
      </c>
      <c r="C105" s="94">
        <v>28097.54720574771</v>
      </c>
      <c r="D105" s="94">
        <v>9224.609186427884</v>
      </c>
      <c r="E105" s="95">
        <v>41352.07725837748</v>
      </c>
      <c r="F105" s="94">
        <v>229181.3219915397</v>
      </c>
      <c r="G105" s="94">
        <v>11456.155941579871</v>
      </c>
      <c r="H105" s="94">
        <v>64401.23648221014</v>
      </c>
      <c r="I105" s="94">
        <v>298.5599703535283</v>
      </c>
      <c r="J105" s="94">
        <v>275172.81739512604</v>
      </c>
      <c r="K105" s="95">
        <v>580510.0917808093</v>
      </c>
      <c r="L105" s="96">
        <v>23029.93481222304</v>
      </c>
      <c r="M105" s="94">
        <v>33127.53227536286</v>
      </c>
      <c r="N105" s="94">
        <v>0</v>
      </c>
      <c r="O105" s="95">
        <v>56157.4670875859</v>
      </c>
      <c r="P105" s="94">
        <v>2023.68839833</v>
      </c>
      <c r="Q105" s="94">
        <v>4504.3748470081355</v>
      </c>
      <c r="R105" s="94">
        <v>244485.41144904454</v>
      </c>
      <c r="S105" s="94">
        <v>5165.972585386543</v>
      </c>
      <c r="T105" s="97">
        <v>256179.44727976923</v>
      </c>
      <c r="U105" s="98">
        <v>25009.374336319936</v>
      </c>
      <c r="V105" s="94">
        <v>4413.095846644603</v>
      </c>
      <c r="W105" s="99">
        <v>58218.58322518467</v>
      </c>
      <c r="X105" s="100">
        <v>1021840.1368146911</v>
      </c>
      <c r="Y105" s="101">
        <v>79259.35927921177</v>
      </c>
      <c r="Z105" s="52"/>
      <c r="AA105" s="53"/>
      <c r="AB105" s="54"/>
      <c r="AC105" s="55"/>
      <c r="AD105" s="52"/>
      <c r="AE105" s="52"/>
      <c r="AF105" s="52"/>
      <c r="AG105" s="52"/>
      <c r="AH105" s="55"/>
      <c r="AI105" s="52"/>
      <c r="AJ105" s="52"/>
      <c r="AK105" s="55"/>
      <c r="AL105" s="52"/>
    </row>
    <row r="106" spans="1:38" ht="15.75" customHeight="1">
      <c r="A106" s="84">
        <v>41426</v>
      </c>
      <c r="B106" s="94">
        <v>3880.7910153801176</v>
      </c>
      <c r="C106" s="94">
        <v>28141.999478795293</v>
      </c>
      <c r="D106" s="94">
        <v>10151.768490547971</v>
      </c>
      <c r="E106" s="95">
        <v>42174.55898472338</v>
      </c>
      <c r="F106" s="94">
        <v>209466.98424653077</v>
      </c>
      <c r="G106" s="94">
        <v>8873.057516180575</v>
      </c>
      <c r="H106" s="94">
        <v>60450.905929176195</v>
      </c>
      <c r="I106" s="94">
        <v>384.48773600076333</v>
      </c>
      <c r="J106" s="94">
        <v>277889.1891076871</v>
      </c>
      <c r="K106" s="95">
        <v>557064.6245355754</v>
      </c>
      <c r="L106" s="96">
        <v>22398.011030656187</v>
      </c>
      <c r="M106" s="94">
        <v>33426.98606134228</v>
      </c>
      <c r="N106" s="94">
        <v>0</v>
      </c>
      <c r="O106" s="95">
        <v>55824.99709199846</v>
      </c>
      <c r="P106" s="94">
        <v>1910.56088669</v>
      </c>
      <c r="Q106" s="94">
        <v>4433.891325386616</v>
      </c>
      <c r="R106" s="94">
        <v>247153.31376983286</v>
      </c>
      <c r="S106" s="94">
        <v>5354.686157031378</v>
      </c>
      <c r="T106" s="97">
        <v>258852.45213894086</v>
      </c>
      <c r="U106" s="98">
        <v>25578.031640610257</v>
      </c>
      <c r="V106" s="94">
        <v>4490.197933763575</v>
      </c>
      <c r="W106" s="99">
        <v>59370.11948736149</v>
      </c>
      <c r="X106" s="100">
        <v>1003354.9818129735</v>
      </c>
      <c r="Y106" s="101">
        <v>82396.02447648035</v>
      </c>
      <c r="Z106" s="52"/>
      <c r="AA106" s="53"/>
      <c r="AB106" s="54"/>
      <c r="AC106" s="55"/>
      <c r="AD106" s="52"/>
      <c r="AE106" s="52"/>
      <c r="AF106" s="52"/>
      <c r="AG106" s="52"/>
      <c r="AH106" s="55"/>
      <c r="AI106" s="52"/>
      <c r="AJ106" s="52"/>
      <c r="AK106" s="55"/>
      <c r="AL106" s="52"/>
    </row>
    <row r="107" spans="1:28" ht="6.75" customHeight="1" thickBot="1">
      <c r="A107" s="86"/>
      <c r="B107" s="18"/>
      <c r="C107" s="19"/>
      <c r="D107" s="19"/>
      <c r="E107" s="20"/>
      <c r="F107" s="21"/>
      <c r="G107" s="19"/>
      <c r="H107" s="19"/>
      <c r="I107" s="19"/>
      <c r="J107" s="19"/>
      <c r="K107" s="20"/>
      <c r="L107" s="21"/>
      <c r="M107" s="19"/>
      <c r="N107" s="19"/>
      <c r="O107" s="20"/>
      <c r="P107" s="22"/>
      <c r="Q107" s="23"/>
      <c r="R107" s="23"/>
      <c r="S107" s="23"/>
      <c r="T107" s="24"/>
      <c r="U107" s="25"/>
      <c r="V107" s="18"/>
      <c r="W107" s="26"/>
      <c r="X107" s="27"/>
      <c r="Y107" s="28"/>
      <c r="AA107" s="56"/>
      <c r="AB107" s="56"/>
    </row>
    <row r="108" spans="1:24" ht="16.5" customHeight="1" thickTop="1">
      <c r="A108" s="29" t="s">
        <v>55</v>
      </c>
      <c r="K108" s="30" t="s">
        <v>56</v>
      </c>
      <c r="L108" s="31"/>
      <c r="N108" s="32"/>
      <c r="O108" s="31"/>
      <c r="R108" s="29" t="s">
        <v>54</v>
      </c>
      <c r="S108" s="32"/>
      <c r="U108" s="32"/>
      <c r="V108" s="32"/>
      <c r="W108" s="33"/>
      <c r="X108" s="32"/>
    </row>
    <row r="109" spans="1:24" ht="16.5" customHeight="1">
      <c r="A109" s="29" t="s">
        <v>57</v>
      </c>
      <c r="K109" s="34" t="s">
        <v>59</v>
      </c>
      <c r="L109" s="31"/>
      <c r="N109" s="32"/>
      <c r="O109" s="31"/>
      <c r="R109" s="29"/>
      <c r="S109" s="32"/>
      <c r="U109" s="32"/>
      <c r="V109" s="32"/>
      <c r="W109" s="33"/>
      <c r="X109" s="32"/>
    </row>
    <row r="110" spans="1:31" ht="16.5" customHeight="1">
      <c r="A110" s="35" t="s">
        <v>58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6"/>
      <c r="N110" s="32"/>
      <c r="O110" s="32"/>
      <c r="P110" s="37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57" ht="16.5" customHeight="1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</row>
    <row r="112" spans="1:51" ht="16.5" customHeight="1">
      <c r="A112" s="38" t="s">
        <v>88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6"/>
      <c r="T112" s="32"/>
      <c r="U112" s="32"/>
      <c r="V112" s="32"/>
      <c r="W112" s="32"/>
      <c r="X112" s="32"/>
      <c r="Y112" s="32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</row>
    <row r="113" spans="18:25" ht="16.5" customHeight="1" thickBot="1">
      <c r="R113" s="40" t="s">
        <v>36</v>
      </c>
      <c r="Y113" s="58"/>
    </row>
    <row r="114" spans="1:31" ht="16.5" customHeight="1" thickBot="1" thickTop="1">
      <c r="A114" s="59" t="s">
        <v>0</v>
      </c>
      <c r="B114" s="87" t="s">
        <v>61</v>
      </c>
      <c r="C114" s="61" t="s">
        <v>62</v>
      </c>
      <c r="D114" s="61"/>
      <c r="E114" s="61"/>
      <c r="F114" s="61"/>
      <c r="G114" s="62"/>
      <c r="H114" s="88" t="s">
        <v>63</v>
      </c>
      <c r="I114" s="88" t="s">
        <v>64</v>
      </c>
      <c r="J114" s="88" t="s">
        <v>65</v>
      </c>
      <c r="K114" s="119" t="s">
        <v>66</v>
      </c>
      <c r="L114" s="120"/>
      <c r="M114" s="88" t="s">
        <v>16</v>
      </c>
      <c r="N114" s="88" t="s">
        <v>67</v>
      </c>
      <c r="O114" s="89" t="s">
        <v>68</v>
      </c>
      <c r="P114" s="87" t="s">
        <v>38</v>
      </c>
      <c r="Q114" s="88" t="s">
        <v>19</v>
      </c>
      <c r="R114" s="89" t="s">
        <v>69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18" ht="16.5" customHeight="1">
      <c r="A115" s="67" t="s">
        <v>6</v>
      </c>
      <c r="B115" s="90" t="s">
        <v>29</v>
      </c>
      <c r="C115" s="71" t="s">
        <v>70</v>
      </c>
      <c r="D115" s="69" t="s">
        <v>71</v>
      </c>
      <c r="E115" s="69" t="s">
        <v>84</v>
      </c>
      <c r="F115" s="69" t="s">
        <v>11</v>
      </c>
      <c r="G115" s="70" t="s">
        <v>15</v>
      </c>
      <c r="H115" s="91" t="s">
        <v>72</v>
      </c>
      <c r="I115" s="91" t="s">
        <v>65</v>
      </c>
      <c r="J115" s="91" t="s">
        <v>73</v>
      </c>
      <c r="K115" s="71" t="s">
        <v>32</v>
      </c>
      <c r="L115" s="69" t="s">
        <v>32</v>
      </c>
      <c r="M115" s="91" t="s">
        <v>74</v>
      </c>
      <c r="N115" s="91" t="s">
        <v>85</v>
      </c>
      <c r="O115" s="92" t="s">
        <v>75</v>
      </c>
      <c r="P115" s="90" t="s">
        <v>76</v>
      </c>
      <c r="Q115" s="91" t="s">
        <v>77</v>
      </c>
      <c r="R115" s="92" t="s">
        <v>27</v>
      </c>
    </row>
    <row r="116" spans="1:18" ht="16.5" customHeight="1">
      <c r="A116" s="67" t="s">
        <v>20</v>
      </c>
      <c r="B116" s="90" t="s">
        <v>78</v>
      </c>
      <c r="C116" s="80"/>
      <c r="D116" s="78"/>
      <c r="E116" s="78"/>
      <c r="F116" s="78" t="s">
        <v>79</v>
      </c>
      <c r="G116" s="81"/>
      <c r="H116" s="91" t="s">
        <v>13</v>
      </c>
      <c r="I116" s="91"/>
      <c r="J116" s="91" t="s">
        <v>9</v>
      </c>
      <c r="K116" s="80" t="s">
        <v>21</v>
      </c>
      <c r="L116" s="78" t="s">
        <v>35</v>
      </c>
      <c r="M116" s="91"/>
      <c r="N116" s="91"/>
      <c r="O116" s="92"/>
      <c r="P116" s="90" t="s">
        <v>80</v>
      </c>
      <c r="Q116" s="91"/>
      <c r="R116" s="92"/>
    </row>
    <row r="117" spans="1:18" ht="16.5" customHeight="1">
      <c r="A117" s="67" t="s">
        <v>27</v>
      </c>
      <c r="B117" s="90"/>
      <c r="C117" s="77"/>
      <c r="D117" s="78"/>
      <c r="E117" s="78"/>
      <c r="F117" s="78" t="s">
        <v>81</v>
      </c>
      <c r="G117" s="81"/>
      <c r="H117" s="91" t="s">
        <v>81</v>
      </c>
      <c r="I117" s="91"/>
      <c r="J117" s="91" t="s">
        <v>23</v>
      </c>
      <c r="K117" s="80" t="s">
        <v>23</v>
      </c>
      <c r="L117" s="77"/>
      <c r="M117" s="91"/>
      <c r="N117" s="91"/>
      <c r="O117" s="92"/>
      <c r="P117" s="90"/>
      <c r="Q117" s="91"/>
      <c r="R117" s="92"/>
    </row>
    <row r="118" spans="1:18" ht="16.5" customHeight="1">
      <c r="A118" s="106"/>
      <c r="B118" s="107"/>
      <c r="C118" s="108"/>
      <c r="D118" s="109"/>
      <c r="E118" s="109"/>
      <c r="F118" s="109"/>
      <c r="G118" s="110"/>
      <c r="H118" s="111"/>
      <c r="I118" s="111"/>
      <c r="J118" s="111"/>
      <c r="K118" s="112"/>
      <c r="L118" s="109"/>
      <c r="M118" s="111"/>
      <c r="N118" s="111"/>
      <c r="O118" s="113"/>
      <c r="P118" s="107"/>
      <c r="Q118" s="111"/>
      <c r="R118" s="113"/>
    </row>
    <row r="119" spans="1:18" ht="16.5" customHeight="1" hidden="1">
      <c r="A119" s="4"/>
      <c r="B119" s="41"/>
      <c r="C119" s="5"/>
      <c r="D119" s="6"/>
      <c r="E119" s="6"/>
      <c r="F119" s="6"/>
      <c r="G119" s="7"/>
      <c r="H119" s="42"/>
      <c r="I119" s="42"/>
      <c r="J119" s="42"/>
      <c r="K119" s="8"/>
      <c r="L119" s="6"/>
      <c r="M119" s="42"/>
      <c r="N119" s="42"/>
      <c r="O119" s="43"/>
      <c r="P119" s="41"/>
      <c r="Q119" s="42"/>
      <c r="R119" s="44"/>
    </row>
    <row r="120" spans="1:18" ht="16.5" customHeight="1" hidden="1">
      <c r="A120" s="13">
        <v>38507</v>
      </c>
      <c r="B120" s="7">
        <v>33314.3296652313</v>
      </c>
      <c r="C120" s="5">
        <f>12403.7541621657+137.783</f>
        <v>12541.5371621657</v>
      </c>
      <c r="D120" s="5">
        <f>63359.1606115899+1330.64</f>
        <v>64689.8006115899</v>
      </c>
      <c r="E120" s="6">
        <f>46898.3281212962+49.348</f>
        <v>46947.6761212962</v>
      </c>
      <c r="F120" s="5">
        <v>185530.59383451584</v>
      </c>
      <c r="G120" s="7">
        <f>SUM(C120:F120)</f>
        <v>309709.6077295676</v>
      </c>
      <c r="H120" s="41">
        <v>294.131</v>
      </c>
      <c r="I120" s="41">
        <v>176.06079</v>
      </c>
      <c r="J120" s="45">
        <v>1824.9484996299898</v>
      </c>
      <c r="K120" s="8">
        <v>534.9656549179999</v>
      </c>
      <c r="L120" s="6">
        <v>44451.88936654356</v>
      </c>
      <c r="M120" s="42">
        <v>233.75249338</v>
      </c>
      <c r="N120" s="32">
        <v>26172.337258578093</v>
      </c>
      <c r="O120" s="46">
        <f>B120+G120+H120+I120+J120+K120+L120+M120+N120</f>
        <v>416712.02245784854</v>
      </c>
      <c r="P120" s="41">
        <v>1386.595668385</v>
      </c>
      <c r="Q120" s="42">
        <v>7129.554275714825</v>
      </c>
      <c r="R120" s="44">
        <v>23605.773775925765</v>
      </c>
    </row>
    <row r="121" spans="1:18" ht="16.5" customHeight="1" hidden="1">
      <c r="A121" s="13">
        <v>38537</v>
      </c>
      <c r="B121" s="7">
        <v>35655.84012918222</v>
      </c>
      <c r="C121" s="5">
        <f>12403.7318402061+120.368</f>
        <v>12524.0998402061</v>
      </c>
      <c r="D121" s="5">
        <f>63550.08289639+1150.549</f>
        <v>64700.63189639</v>
      </c>
      <c r="E121" s="6">
        <f>43427.00470713+48.348</f>
        <v>43475.35270713</v>
      </c>
      <c r="F121" s="5">
        <v>172578.70953205152</v>
      </c>
      <c r="G121" s="7">
        <f>SUM(C121:F121)</f>
        <v>293278.7939757776</v>
      </c>
      <c r="H121" s="41">
        <v>439.522</v>
      </c>
      <c r="I121" s="41">
        <v>256.651561</v>
      </c>
      <c r="J121" s="45">
        <v>1965.37868288</v>
      </c>
      <c r="K121" s="8">
        <v>543.556357196</v>
      </c>
      <c r="L121" s="6">
        <v>43598.20004868378</v>
      </c>
      <c r="M121" s="42">
        <v>197.56938764999998</v>
      </c>
      <c r="N121" s="32">
        <v>24349.856048317906</v>
      </c>
      <c r="O121" s="46">
        <f>B121+G121+H121+I121+J121+K121+L121+M121+N121</f>
        <v>400285.3681906875</v>
      </c>
      <c r="P121" s="41">
        <v>1212.9483919088393</v>
      </c>
      <c r="Q121" s="42">
        <v>6586.787279264271</v>
      </c>
      <c r="R121" s="44">
        <v>24238.623600216506</v>
      </c>
    </row>
    <row r="122" spans="1:18" ht="16.5" customHeight="1" hidden="1">
      <c r="A122" s="13">
        <v>38568</v>
      </c>
      <c r="B122" s="7">
        <v>34807.92652199388</v>
      </c>
      <c r="C122" s="5">
        <v>12270.817540330001</v>
      </c>
      <c r="D122" s="5">
        <v>65173.569934319996</v>
      </c>
      <c r="E122" s="6">
        <v>44538.82683397</v>
      </c>
      <c r="F122" s="5">
        <v>174702.3370594578</v>
      </c>
      <c r="G122" s="7">
        <v>296685.55136807775</v>
      </c>
      <c r="H122" s="41">
        <v>443.979</v>
      </c>
      <c r="I122" s="41">
        <v>207.467126107642</v>
      </c>
      <c r="J122" s="45">
        <v>2024.94215817</v>
      </c>
      <c r="K122" s="8">
        <v>767.933426034158</v>
      </c>
      <c r="L122" s="6">
        <v>47846.49039717982</v>
      </c>
      <c r="M122" s="42">
        <v>187.296914</v>
      </c>
      <c r="N122" s="32">
        <v>30819.523098918944</v>
      </c>
      <c r="O122" s="46">
        <v>413791.1100104822</v>
      </c>
      <c r="P122" s="41">
        <v>618.3953475774</v>
      </c>
      <c r="Q122" s="42">
        <v>7438.040935272853</v>
      </c>
      <c r="R122" s="44">
        <v>24823.17850991038</v>
      </c>
    </row>
    <row r="123" spans="1:18" ht="16.5" customHeight="1" hidden="1">
      <c r="A123" s="13">
        <v>38599</v>
      </c>
      <c r="B123" s="7">
        <v>34679.33728085807</v>
      </c>
      <c r="C123" s="5">
        <v>13133.051838309999</v>
      </c>
      <c r="D123" s="5">
        <v>65814.82522992</v>
      </c>
      <c r="E123" s="6">
        <v>45604.08484547</v>
      </c>
      <c r="F123" s="5">
        <v>168539.09622266487</v>
      </c>
      <c r="G123" s="7">
        <v>293091.05813636485</v>
      </c>
      <c r="H123" s="41">
        <v>471.721</v>
      </c>
      <c r="I123" s="41">
        <v>498.239888</v>
      </c>
      <c r="J123" s="45">
        <v>1941.948607</v>
      </c>
      <c r="K123" s="8">
        <v>376.61374038959997</v>
      </c>
      <c r="L123" s="6">
        <v>70186.56767044112</v>
      </c>
      <c r="M123" s="42">
        <v>299.35067511</v>
      </c>
      <c r="N123" s="32">
        <v>29807.131427826018</v>
      </c>
      <c r="O123" s="46">
        <v>431351.9684259897</v>
      </c>
      <c r="P123" s="41">
        <v>831.6030768694001</v>
      </c>
      <c r="Q123" s="42">
        <v>8289.949046805801</v>
      </c>
      <c r="R123" s="44">
        <v>24860.2119416452</v>
      </c>
    </row>
    <row r="124" spans="1:18" ht="16.5" customHeight="1" hidden="1">
      <c r="A124" s="13">
        <v>38629</v>
      </c>
      <c r="B124" s="7">
        <v>34949.91885468554</v>
      </c>
      <c r="C124" s="5">
        <v>13177.965172479997</v>
      </c>
      <c r="D124" s="5">
        <v>65220.554194400014</v>
      </c>
      <c r="E124" s="6">
        <v>46809.53954939</v>
      </c>
      <c r="F124" s="5">
        <v>169555.64450865064</v>
      </c>
      <c r="G124" s="7">
        <v>294763.7034249207</v>
      </c>
      <c r="H124" s="41">
        <v>410.944363</v>
      </c>
      <c r="I124" s="41">
        <v>637.7297436666666</v>
      </c>
      <c r="J124" s="45">
        <v>1919.15231983</v>
      </c>
      <c r="K124" s="8">
        <v>345.63559025706667</v>
      </c>
      <c r="L124" s="6">
        <v>68994.12984421193</v>
      </c>
      <c r="M124" s="42">
        <v>188.4170026</v>
      </c>
      <c r="N124" s="32">
        <v>28956.235910349227</v>
      </c>
      <c r="O124" s="46">
        <v>431165.8670535211</v>
      </c>
      <c r="P124" s="41">
        <v>827.4571916314437</v>
      </c>
      <c r="Q124" s="42">
        <v>7338.4225083410975</v>
      </c>
      <c r="R124" s="44">
        <v>26421.4131423112</v>
      </c>
    </row>
    <row r="125" spans="1:18" ht="16.5" customHeight="1" hidden="1">
      <c r="A125" s="13">
        <v>38660</v>
      </c>
      <c r="B125" s="7">
        <v>34569.799230259065</v>
      </c>
      <c r="C125" s="5">
        <v>13508.10188537</v>
      </c>
      <c r="D125" s="5">
        <v>65724.89162967</v>
      </c>
      <c r="E125" s="6">
        <v>48167.1976122958</v>
      </c>
      <c r="F125" s="5">
        <v>187200.0995985467</v>
      </c>
      <c r="G125" s="7">
        <v>314600.2907258825</v>
      </c>
      <c r="H125" s="41">
        <v>574.05639</v>
      </c>
      <c r="I125" s="41">
        <v>797.5045</v>
      </c>
      <c r="J125" s="45">
        <v>1909.2033611</v>
      </c>
      <c r="K125" s="8">
        <v>979.666965021</v>
      </c>
      <c r="L125" s="6">
        <v>64551.39793414748</v>
      </c>
      <c r="M125" s="42">
        <v>171.91533527</v>
      </c>
      <c r="N125" s="32">
        <v>32647.344193514655</v>
      </c>
      <c r="O125" s="46">
        <v>450801.17863519466</v>
      </c>
      <c r="P125" s="41">
        <v>856.7</v>
      </c>
      <c r="Q125" s="42">
        <v>7216.3</v>
      </c>
      <c r="R125" s="44">
        <v>27579.4</v>
      </c>
    </row>
    <row r="126" spans="1:18" ht="16.5" customHeight="1" hidden="1">
      <c r="A126" s="13">
        <v>38690</v>
      </c>
      <c r="B126" s="7">
        <v>34574.42025421865</v>
      </c>
      <c r="C126" s="5">
        <v>14110.53589809</v>
      </c>
      <c r="D126" s="5">
        <v>67501.4204312656</v>
      </c>
      <c r="E126" s="6">
        <v>47244.47064393257</v>
      </c>
      <c r="F126" s="5">
        <v>174181.71096754924</v>
      </c>
      <c r="G126" s="7">
        <v>303038.1379408374</v>
      </c>
      <c r="H126" s="41">
        <v>1010.2077939825701</v>
      </c>
      <c r="I126" s="41">
        <v>1437.3346373766665</v>
      </c>
      <c r="J126" s="45">
        <v>1987.48681841</v>
      </c>
      <c r="K126" s="8">
        <v>1076.513002</v>
      </c>
      <c r="L126" s="6">
        <v>64852.58950334743</v>
      </c>
      <c r="M126" s="42">
        <v>166.07655534</v>
      </c>
      <c r="N126" s="32">
        <v>31652.43567170253</v>
      </c>
      <c r="O126" s="46">
        <v>439795.20217721525</v>
      </c>
      <c r="P126" s="41">
        <v>928.4</v>
      </c>
      <c r="Q126" s="42">
        <v>7948.1</v>
      </c>
      <c r="R126" s="44">
        <v>28045.6</v>
      </c>
    </row>
    <row r="127" spans="1:18" ht="16.5" customHeight="1" hidden="1">
      <c r="A127" s="13">
        <v>38721</v>
      </c>
      <c r="B127" s="7">
        <v>36924.35446157265</v>
      </c>
      <c r="C127" s="5">
        <v>13983.074644281842</v>
      </c>
      <c r="D127" s="5">
        <v>68332.63651734</v>
      </c>
      <c r="E127" s="6">
        <v>47491.847798671755</v>
      </c>
      <c r="F127" s="5">
        <v>176916.80491587555</v>
      </c>
      <c r="G127" s="7">
        <v>306724.36387616914</v>
      </c>
      <c r="H127" s="41">
        <v>503.04685326176</v>
      </c>
      <c r="I127" s="41">
        <v>2070.0501545390002</v>
      </c>
      <c r="J127" s="45">
        <v>1888.4039616300001</v>
      </c>
      <c r="K127" s="8">
        <v>158.271666</v>
      </c>
      <c r="L127" s="6">
        <v>60758.51506585234</v>
      </c>
      <c r="M127" s="42">
        <v>183.78642453</v>
      </c>
      <c r="N127" s="32">
        <v>31387.622715742345</v>
      </c>
      <c r="O127" s="46">
        <v>440598.4151792972</v>
      </c>
      <c r="P127" s="41">
        <v>1077.9</v>
      </c>
      <c r="Q127" s="42">
        <v>6275.4</v>
      </c>
      <c r="R127" s="44">
        <v>27917.4</v>
      </c>
    </row>
    <row r="128" spans="1:18" ht="16.5" customHeight="1" hidden="1">
      <c r="A128" s="13">
        <v>38752</v>
      </c>
      <c r="B128" s="7">
        <v>36627.10424847502</v>
      </c>
      <c r="C128" s="5">
        <v>12790.41216901</v>
      </c>
      <c r="D128" s="5">
        <v>70087.67519814998</v>
      </c>
      <c r="E128" s="6">
        <v>48122.88550584001</v>
      </c>
      <c r="F128" s="5">
        <v>203185.9632074125</v>
      </c>
      <c r="G128" s="7">
        <v>334186.9360804125</v>
      </c>
      <c r="H128" s="41">
        <v>497.67116764</v>
      </c>
      <c r="I128" s="41">
        <v>1036.3906663333332</v>
      </c>
      <c r="J128" s="45">
        <v>1878.2635168</v>
      </c>
      <c r="K128" s="8">
        <v>123.572222</v>
      </c>
      <c r="L128" s="6">
        <v>61300.66997541408</v>
      </c>
      <c r="M128" s="42">
        <v>237.19258668999998</v>
      </c>
      <c r="N128" s="32">
        <v>31760.560316088995</v>
      </c>
      <c r="O128" s="46">
        <v>467648.36077985395</v>
      </c>
      <c r="P128" s="41">
        <v>1099.9</v>
      </c>
      <c r="Q128" s="42">
        <v>6848.2</v>
      </c>
      <c r="R128" s="44">
        <v>27361.3</v>
      </c>
    </row>
    <row r="129" spans="1:18" ht="16.5" customHeight="1" hidden="1">
      <c r="A129" s="13">
        <v>38780</v>
      </c>
      <c r="B129" s="7">
        <v>36958.36487863915</v>
      </c>
      <c r="C129" s="5">
        <v>12805.844599700002</v>
      </c>
      <c r="D129" s="5">
        <v>69688.85682917437</v>
      </c>
      <c r="E129" s="6">
        <v>49522.1786701575</v>
      </c>
      <c r="F129" s="5">
        <v>205318.67478298573</v>
      </c>
      <c r="G129" s="7">
        <v>337335.5548820176</v>
      </c>
      <c r="H129" s="41">
        <v>666.220691</v>
      </c>
      <c r="I129" s="41">
        <v>1191.648193</v>
      </c>
      <c r="J129" s="45">
        <v>1783.6481996399998</v>
      </c>
      <c r="K129" s="8">
        <v>119.6611312463</v>
      </c>
      <c r="L129" s="6">
        <v>64140.453085788766</v>
      </c>
      <c r="M129" s="42">
        <v>180.36242061000002</v>
      </c>
      <c r="N129" s="32">
        <v>32254.836692658588</v>
      </c>
      <c r="O129" s="46">
        <v>474630.7501746004</v>
      </c>
      <c r="P129" s="41">
        <v>844.1</v>
      </c>
      <c r="Q129" s="42">
        <v>7712.3</v>
      </c>
      <c r="R129" s="44">
        <v>26934.2</v>
      </c>
    </row>
    <row r="130" spans="1:18" ht="16.5" customHeight="1" hidden="1">
      <c r="A130" s="13">
        <v>38811</v>
      </c>
      <c r="B130" s="7">
        <v>37789.083059867386</v>
      </c>
      <c r="C130" s="5">
        <v>12339.17701003</v>
      </c>
      <c r="D130" s="5">
        <v>69908.18746579345</v>
      </c>
      <c r="E130" s="6">
        <v>48888.4034959375</v>
      </c>
      <c r="F130" s="5">
        <v>191542.68850449726</v>
      </c>
      <c r="G130" s="7">
        <v>322678.45647625823</v>
      </c>
      <c r="H130" s="41">
        <v>675.667907</v>
      </c>
      <c r="I130" s="41">
        <v>1506.6770185</v>
      </c>
      <c r="J130" s="45">
        <v>1766.0030543200003</v>
      </c>
      <c r="K130" s="8">
        <v>115.396875</v>
      </c>
      <c r="L130" s="6">
        <v>69075.34604790121</v>
      </c>
      <c r="M130" s="42">
        <v>171.32919223</v>
      </c>
      <c r="N130" s="32">
        <v>33618.464355409305</v>
      </c>
      <c r="O130" s="46">
        <v>467396.4239864861</v>
      </c>
      <c r="P130" s="41">
        <v>859.50071336692</v>
      </c>
      <c r="Q130" s="42">
        <v>8681.251900201241</v>
      </c>
      <c r="R130" s="44">
        <v>26333.643518534278</v>
      </c>
    </row>
    <row r="131" spans="1:18" ht="16.5" customHeight="1" hidden="1">
      <c r="A131" s="13">
        <v>38841</v>
      </c>
      <c r="B131" s="7">
        <v>36328.54867067216</v>
      </c>
      <c r="C131" s="5">
        <v>12456.594394139998</v>
      </c>
      <c r="D131" s="5">
        <v>69281.61501955001</v>
      </c>
      <c r="E131" s="6">
        <v>49475.622163072505</v>
      </c>
      <c r="F131" s="5">
        <v>208622.99470665227</v>
      </c>
      <c r="G131" s="7">
        <v>339836.8262834148</v>
      </c>
      <c r="H131" s="41">
        <v>608.936044</v>
      </c>
      <c r="I131" s="41">
        <v>920.8602260793</v>
      </c>
      <c r="J131" s="45">
        <v>1776.53939898</v>
      </c>
      <c r="K131" s="8">
        <v>111.3600499197</v>
      </c>
      <c r="L131" s="6">
        <v>83185.6431894793</v>
      </c>
      <c r="M131" s="42">
        <v>146.50138438</v>
      </c>
      <c r="N131" s="32">
        <v>35824.18955700318</v>
      </c>
      <c r="O131" s="46">
        <v>498739.40480392834</v>
      </c>
      <c r="P131" s="41">
        <v>759.546957172294</v>
      </c>
      <c r="Q131" s="42">
        <v>9110.784092632446</v>
      </c>
      <c r="R131" s="44">
        <v>26639.475061536417</v>
      </c>
    </row>
    <row r="132" spans="1:18" ht="16.5" customHeight="1" hidden="1">
      <c r="A132" s="13">
        <v>38872</v>
      </c>
      <c r="B132" s="7">
        <v>35945.678492865554</v>
      </c>
      <c r="C132" s="5">
        <v>14240.402501648103</v>
      </c>
      <c r="D132" s="5">
        <v>70504.16435525</v>
      </c>
      <c r="E132" s="6">
        <v>50414.43954822</v>
      </c>
      <c r="F132" s="5">
        <v>208440.57626165368</v>
      </c>
      <c r="G132" s="7">
        <v>343599.58266677184</v>
      </c>
      <c r="H132" s="41">
        <v>841.064676</v>
      </c>
      <c r="I132" s="41">
        <v>1393.282193342762</v>
      </c>
      <c r="J132" s="45">
        <v>1680.85943479</v>
      </c>
      <c r="K132" s="8">
        <v>106.961805</v>
      </c>
      <c r="L132" s="6">
        <v>73413.8971621658</v>
      </c>
      <c r="M132" s="42">
        <v>268.34537398</v>
      </c>
      <c r="N132" s="32">
        <v>34041.51757578503</v>
      </c>
      <c r="O132" s="46">
        <v>491291.18938070093</v>
      </c>
      <c r="P132" s="41">
        <v>884.229127597797</v>
      </c>
      <c r="Q132" s="42">
        <v>9224.523457495303</v>
      </c>
      <c r="R132" s="44">
        <v>25183.870442024734</v>
      </c>
    </row>
    <row r="133" spans="1:18" ht="16.5" customHeight="1" hidden="1">
      <c r="A133" s="13">
        <v>38902</v>
      </c>
      <c r="B133" s="7">
        <v>38856.71556569301</v>
      </c>
      <c r="C133" s="5">
        <v>13651.915797934758</v>
      </c>
      <c r="D133" s="5">
        <v>70665.48043550999</v>
      </c>
      <c r="E133" s="6">
        <v>51500.670103259996</v>
      </c>
      <c r="F133" s="5">
        <v>217617.05176535808</v>
      </c>
      <c r="G133" s="7">
        <v>353435.11810206284</v>
      </c>
      <c r="H133" s="41">
        <v>1017.480589</v>
      </c>
      <c r="I133" s="41">
        <v>789.3799865574</v>
      </c>
      <c r="J133" s="45">
        <v>1663.21851984</v>
      </c>
      <c r="K133" s="8">
        <v>103.833333</v>
      </c>
      <c r="L133" s="6">
        <v>80259.3417249901</v>
      </c>
      <c r="M133" s="42">
        <v>184.77071556</v>
      </c>
      <c r="N133" s="32">
        <v>33472.35720048675</v>
      </c>
      <c r="O133" s="46">
        <v>509782.2157371901</v>
      </c>
      <c r="P133" s="41">
        <v>811.86053165465</v>
      </c>
      <c r="Q133" s="42">
        <v>9500.847893907601</v>
      </c>
      <c r="R133" s="44">
        <v>24376.63204639123</v>
      </c>
    </row>
    <row r="134" spans="1:18" ht="16.5" customHeight="1" hidden="1">
      <c r="A134" s="13">
        <v>38933</v>
      </c>
      <c r="B134" s="7">
        <v>39538.89408358231</v>
      </c>
      <c r="C134" s="5">
        <v>14606.158464992388</v>
      </c>
      <c r="D134" s="5">
        <v>71360.13975301999</v>
      </c>
      <c r="E134" s="6">
        <v>52029.152807316896</v>
      </c>
      <c r="F134" s="5">
        <v>222634.03862917353</v>
      </c>
      <c r="G134" s="7">
        <v>360629.48965450283</v>
      </c>
      <c r="H134" s="41">
        <v>763.323081</v>
      </c>
      <c r="I134" s="41">
        <v>1007.0960447402</v>
      </c>
      <c r="J134" s="45">
        <v>2103.03426756</v>
      </c>
      <c r="K134" s="8">
        <v>103.34861594253333</v>
      </c>
      <c r="L134" s="6">
        <v>83111.49505847374</v>
      </c>
      <c r="M134" s="42">
        <v>185.93523019999998</v>
      </c>
      <c r="N134" s="32">
        <v>34806.996549945376</v>
      </c>
      <c r="O134" s="46">
        <v>522249.612585947</v>
      </c>
      <c r="P134" s="41">
        <v>909.0593135701408</v>
      </c>
      <c r="Q134" s="42">
        <v>11204.916419407582</v>
      </c>
      <c r="R134" s="44">
        <v>24534.50690409335</v>
      </c>
    </row>
    <row r="135" spans="1:18" ht="16.5" customHeight="1" hidden="1">
      <c r="A135" s="13">
        <v>38964</v>
      </c>
      <c r="B135" s="7">
        <v>38415.680143325524</v>
      </c>
      <c r="C135" s="5">
        <v>14755.339781037763</v>
      </c>
      <c r="D135" s="5">
        <v>70865.40783365615</v>
      </c>
      <c r="E135" s="6">
        <v>52258.20919070152</v>
      </c>
      <c r="F135" s="5">
        <v>246474.22319282172</v>
      </c>
      <c r="G135" s="7">
        <v>384353.17999821715</v>
      </c>
      <c r="H135" s="41">
        <v>576.475378</v>
      </c>
      <c r="I135" s="41">
        <v>1542.863464</v>
      </c>
      <c r="J135" s="45">
        <v>1645.15643506</v>
      </c>
      <c r="K135" s="8">
        <v>99.10059796879999</v>
      </c>
      <c r="L135" s="6">
        <v>82272.74912040298</v>
      </c>
      <c r="M135" s="42">
        <v>409.62573135</v>
      </c>
      <c r="N135" s="32">
        <v>38681.22133430153</v>
      </c>
      <c r="O135" s="46">
        <v>547996.0522026259</v>
      </c>
      <c r="P135" s="41">
        <v>784.8853245271239</v>
      </c>
      <c r="Q135" s="42">
        <v>13396.5449717533</v>
      </c>
      <c r="R135" s="44">
        <v>24891.347758025375</v>
      </c>
    </row>
    <row r="136" spans="1:18" ht="16.5" customHeight="1" hidden="1">
      <c r="A136" s="13">
        <v>38994</v>
      </c>
      <c r="B136" s="7">
        <v>39183.21018719535</v>
      </c>
      <c r="C136" s="5">
        <v>13763.312606333302</v>
      </c>
      <c r="D136" s="5">
        <v>70353.75973199047</v>
      </c>
      <c r="E136" s="6">
        <v>52952.3679466418</v>
      </c>
      <c r="F136" s="5">
        <v>247893.75165553577</v>
      </c>
      <c r="G136" s="7">
        <v>384963.19194050133</v>
      </c>
      <c r="H136" s="41">
        <v>1942.444666</v>
      </c>
      <c r="I136" s="41">
        <v>1525.35318</v>
      </c>
      <c r="J136" s="45">
        <v>1544.2456068</v>
      </c>
      <c r="K136" s="8">
        <v>99.152777</v>
      </c>
      <c r="L136" s="6">
        <v>85273.87143779214</v>
      </c>
      <c r="M136" s="42">
        <v>181.78692365</v>
      </c>
      <c r="N136" s="32">
        <v>38968.70844803142</v>
      </c>
      <c r="O136" s="46">
        <v>553681.9651669703</v>
      </c>
      <c r="P136" s="41">
        <v>948.100024708602</v>
      </c>
      <c r="Q136" s="42">
        <v>14847.02364373352</v>
      </c>
      <c r="R136" s="44">
        <v>25647.676949284843</v>
      </c>
    </row>
    <row r="137" spans="1:18" ht="16.5" customHeight="1" hidden="1">
      <c r="A137" s="13">
        <v>39025</v>
      </c>
      <c r="B137" s="7">
        <v>39628.25432269633</v>
      </c>
      <c r="C137" s="5">
        <v>14530.9254548816</v>
      </c>
      <c r="D137" s="5">
        <v>70805.03731305149</v>
      </c>
      <c r="E137" s="6">
        <v>52101.01758888277</v>
      </c>
      <c r="F137" s="5">
        <v>272561.6776506292</v>
      </c>
      <c r="G137" s="7">
        <v>409998.65800744505</v>
      </c>
      <c r="H137" s="41">
        <v>1735.303161</v>
      </c>
      <c r="I137" s="41">
        <v>1552.31535</v>
      </c>
      <c r="J137" s="45">
        <v>1541.1359628</v>
      </c>
      <c r="K137" s="8">
        <v>90.284722</v>
      </c>
      <c r="L137" s="6">
        <v>83848.77926747921</v>
      </c>
      <c r="M137" s="42">
        <v>195.18050628</v>
      </c>
      <c r="N137" s="32">
        <v>41365.10621809285</v>
      </c>
      <c r="O137" s="46">
        <v>579955.0175177936</v>
      </c>
      <c r="P137" s="41">
        <v>920.66912907109</v>
      </c>
      <c r="Q137" s="42">
        <v>14385.066447959533</v>
      </c>
      <c r="R137" s="44">
        <v>26797.138012394582</v>
      </c>
    </row>
    <row r="138" spans="1:18" ht="16.5" customHeight="1" hidden="1">
      <c r="A138" s="13">
        <v>39055</v>
      </c>
      <c r="B138" s="7">
        <v>38264.265274796315</v>
      </c>
      <c r="C138" s="5">
        <v>15094.59161351</v>
      </c>
      <c r="D138" s="5">
        <v>72630.52421295358</v>
      </c>
      <c r="E138" s="6">
        <v>52007.626654745</v>
      </c>
      <c r="F138" s="5">
        <v>299459.5591959289</v>
      </c>
      <c r="G138" s="7">
        <v>439192.3016771375</v>
      </c>
      <c r="H138" s="41">
        <v>1942.501772</v>
      </c>
      <c r="I138" s="41">
        <v>922.40969308</v>
      </c>
      <c r="J138" s="45">
        <v>1535.6781856100001</v>
      </c>
      <c r="K138" s="8">
        <v>1710.803472</v>
      </c>
      <c r="L138" s="6">
        <v>85821.26698816499</v>
      </c>
      <c r="M138" s="42">
        <v>188.93912783999997</v>
      </c>
      <c r="N138" s="32">
        <v>39696.624835439325</v>
      </c>
      <c r="O138" s="46">
        <v>609274.791026068</v>
      </c>
      <c r="P138" s="41">
        <v>1036.9925128875</v>
      </c>
      <c r="Q138" s="42">
        <v>14817.26762307225</v>
      </c>
      <c r="R138" s="44">
        <v>26745.332369011503</v>
      </c>
    </row>
    <row r="139" spans="1:18" ht="16.5" customHeight="1" hidden="1">
      <c r="A139" s="13">
        <v>39086</v>
      </c>
      <c r="B139" s="7">
        <v>41237.896880329274</v>
      </c>
      <c r="C139" s="5">
        <v>14926.672092806451</v>
      </c>
      <c r="D139" s="5">
        <v>72075.32044325</v>
      </c>
      <c r="E139" s="6">
        <v>52383.65605962417</v>
      </c>
      <c r="F139" s="5">
        <v>273912.26782859705</v>
      </c>
      <c r="G139" s="7">
        <v>413297.9164242777</v>
      </c>
      <c r="H139" s="41">
        <v>495.6</v>
      </c>
      <c r="I139" s="41">
        <v>2034.71504060975</v>
      </c>
      <c r="J139" s="45">
        <v>1439.55187161</v>
      </c>
      <c r="K139" s="8">
        <v>84.233287</v>
      </c>
      <c r="L139" s="6">
        <v>82434.0713748129</v>
      </c>
      <c r="M139" s="42">
        <v>394.68905271000006</v>
      </c>
      <c r="N139" s="32">
        <v>37759.681166899434</v>
      </c>
      <c r="O139" s="46">
        <v>579178.355098249</v>
      </c>
      <c r="P139" s="41">
        <v>894.8075234487676</v>
      </c>
      <c r="Q139" s="42">
        <v>20719.872950271463</v>
      </c>
      <c r="R139" s="44">
        <v>27121.786636066317</v>
      </c>
    </row>
    <row r="140" spans="1:18" ht="16.5" customHeight="1" hidden="1">
      <c r="A140" s="13">
        <v>39117</v>
      </c>
      <c r="B140" s="7">
        <v>39361.5520373288</v>
      </c>
      <c r="C140" s="5">
        <v>15969.821559922933</v>
      </c>
      <c r="D140" s="5">
        <v>73475.11902329001</v>
      </c>
      <c r="E140" s="6">
        <v>52703.94384072751</v>
      </c>
      <c r="F140" s="5">
        <v>275346.52046434314</v>
      </c>
      <c r="G140" s="7">
        <v>417495.4048882836</v>
      </c>
      <c r="H140" s="41">
        <v>1432.41155</v>
      </c>
      <c r="I140" s="41">
        <v>596.00466032</v>
      </c>
      <c r="J140" s="45">
        <v>1437.49647361</v>
      </c>
      <c r="K140" s="8">
        <v>87.51345314818333</v>
      </c>
      <c r="L140" s="6">
        <v>82689.25473010805</v>
      </c>
      <c r="M140" s="42">
        <v>202.661177</v>
      </c>
      <c r="N140" s="32">
        <v>38679.908281309705</v>
      </c>
      <c r="O140" s="46">
        <v>581982.2072511084</v>
      </c>
      <c r="P140" s="41">
        <v>634.2231899100432</v>
      </c>
      <c r="Q140" s="42">
        <v>13048.87204747268</v>
      </c>
      <c r="R140" s="44">
        <v>27789.450119973182</v>
      </c>
    </row>
    <row r="141" spans="1:18" ht="16.5" customHeight="1" hidden="1">
      <c r="A141" s="13">
        <v>39145</v>
      </c>
      <c r="B141" s="7">
        <v>39093.28565401296</v>
      </c>
      <c r="C141" s="5">
        <v>15971.881930221802</v>
      </c>
      <c r="D141" s="5">
        <v>73118.17720457999</v>
      </c>
      <c r="E141" s="6">
        <v>54628.38870412239</v>
      </c>
      <c r="F141" s="5">
        <v>283611.893385982</v>
      </c>
      <c r="G141" s="7">
        <v>427330.3412249062</v>
      </c>
      <c r="H141" s="41">
        <v>1260.274065</v>
      </c>
      <c r="I141" s="41">
        <v>1166.8732867342976</v>
      </c>
      <c r="J141" s="45">
        <v>1435.15478981</v>
      </c>
      <c r="K141" s="8">
        <v>71.99044074853131</v>
      </c>
      <c r="L141" s="6">
        <v>87663.05977562042</v>
      </c>
      <c r="M141" s="42">
        <v>194.75647052000002</v>
      </c>
      <c r="N141" s="32">
        <v>40042.757555454584</v>
      </c>
      <c r="O141" s="46">
        <v>598258.493262807</v>
      </c>
      <c r="P141" s="41">
        <v>668.99630235339</v>
      </c>
      <c r="Q141" s="42">
        <v>13823.225738575306</v>
      </c>
      <c r="R141" s="44">
        <v>26889.231380395693</v>
      </c>
    </row>
    <row r="142" spans="1:18" ht="16.5" customHeight="1" hidden="1">
      <c r="A142" s="13">
        <v>39176</v>
      </c>
      <c r="B142" s="7">
        <v>40016.14276302675</v>
      </c>
      <c r="C142" s="5">
        <v>16421.777443627736</v>
      </c>
      <c r="D142" s="5">
        <v>73037.38709526356</v>
      </c>
      <c r="E142" s="6">
        <v>54999.42761372737</v>
      </c>
      <c r="F142" s="5">
        <v>282141.28529764</v>
      </c>
      <c r="G142" s="7">
        <v>426599.8774502587</v>
      </c>
      <c r="H142" s="41">
        <v>1176.96809</v>
      </c>
      <c r="I142" s="41">
        <v>1435.8381945547274</v>
      </c>
      <c r="J142" s="45">
        <v>1340.0286288099999</v>
      </c>
      <c r="K142" s="8">
        <v>856.250001</v>
      </c>
      <c r="L142" s="6">
        <v>86063.91127516323</v>
      </c>
      <c r="M142" s="42">
        <v>172.40133335</v>
      </c>
      <c r="N142" s="32">
        <v>40046.096965503864</v>
      </c>
      <c r="O142" s="46">
        <v>597707.5147016672</v>
      </c>
      <c r="P142" s="41">
        <v>616.8266195301767</v>
      </c>
      <c r="Q142" s="42">
        <v>14862.392229500863</v>
      </c>
      <c r="R142" s="44">
        <v>27547.850340083387</v>
      </c>
    </row>
    <row r="143" spans="1:18" ht="16.5" customHeight="1" hidden="1">
      <c r="A143" s="13">
        <v>39206</v>
      </c>
      <c r="B143" s="7">
        <v>39592.090761160915</v>
      </c>
      <c r="C143" s="5">
        <v>17439.220281897567</v>
      </c>
      <c r="D143" s="5">
        <v>72496.84295680535</v>
      </c>
      <c r="E143" s="6">
        <v>55883.90647843189</v>
      </c>
      <c r="F143" s="5">
        <v>275617.6489645487</v>
      </c>
      <c r="G143" s="7">
        <v>421437.61868168355</v>
      </c>
      <c r="H143" s="41">
        <v>2068.764161</v>
      </c>
      <c r="I143" s="41">
        <v>570.2454828694</v>
      </c>
      <c r="J143" s="45">
        <v>1339.9668938099999</v>
      </c>
      <c r="K143" s="8">
        <v>3166.365277</v>
      </c>
      <c r="L143" s="6">
        <v>92525.658885446</v>
      </c>
      <c r="M143" s="42">
        <v>198.01183466999998</v>
      </c>
      <c r="N143" s="32">
        <v>43505.2110663191</v>
      </c>
      <c r="O143" s="46">
        <v>604403.933043959</v>
      </c>
      <c r="P143" s="41">
        <v>1570.99340514</v>
      </c>
      <c r="Q143" s="42">
        <v>12298.885359942966</v>
      </c>
      <c r="R143" s="44">
        <v>28485.965913041888</v>
      </c>
    </row>
    <row r="144" spans="1:18" ht="16.5" customHeight="1" hidden="1">
      <c r="A144" s="13">
        <v>39237</v>
      </c>
      <c r="B144" s="7">
        <v>39761.49756617241</v>
      </c>
      <c r="C144" s="5">
        <v>16218.650150268439</v>
      </c>
      <c r="D144" s="5">
        <v>75083.5590457046</v>
      </c>
      <c r="E144" s="6">
        <v>56171.3376859871</v>
      </c>
      <c r="F144" s="5">
        <v>286940.21505947877</v>
      </c>
      <c r="G144" s="7">
        <v>434413.7619414389</v>
      </c>
      <c r="H144" s="41">
        <v>740.661226</v>
      </c>
      <c r="I144" s="41">
        <v>1095.6070701645601</v>
      </c>
      <c r="J144" s="45">
        <v>1337.4968465999998</v>
      </c>
      <c r="K144" s="8">
        <v>2388.9479135</v>
      </c>
      <c r="L144" s="6">
        <v>101448.19552319779</v>
      </c>
      <c r="M144" s="42">
        <v>179.19547095</v>
      </c>
      <c r="N144" s="32">
        <v>42533.54047568871</v>
      </c>
      <c r="O144" s="46">
        <v>623898.9040337122</v>
      </c>
      <c r="P144" s="41">
        <v>754.09366899313</v>
      </c>
      <c r="Q144" s="42">
        <v>14636.019580593207</v>
      </c>
      <c r="R144" s="44">
        <v>29108.232753626628</v>
      </c>
    </row>
    <row r="145" spans="1:18" ht="16.5" customHeight="1" hidden="1">
      <c r="A145" s="13">
        <v>39267</v>
      </c>
      <c r="B145" s="7">
        <v>42815.13521403545</v>
      </c>
      <c r="C145" s="5">
        <v>14882.622112465391</v>
      </c>
      <c r="D145" s="5">
        <v>74439.5640638942</v>
      </c>
      <c r="E145" s="6">
        <v>57338.24866621777</v>
      </c>
      <c r="F145" s="5">
        <v>321345.06791420595</v>
      </c>
      <c r="G145" s="7">
        <v>468005.50275678333</v>
      </c>
      <c r="H145" s="41">
        <v>793.877484</v>
      </c>
      <c r="I145" s="41">
        <v>1331.0079938677331</v>
      </c>
      <c r="J145" s="45">
        <v>1240.68604329</v>
      </c>
      <c r="K145" s="8">
        <v>51.508333</v>
      </c>
      <c r="L145" s="6">
        <v>91349.80251018575</v>
      </c>
      <c r="M145" s="42">
        <v>204.43575978</v>
      </c>
      <c r="N145" s="32">
        <v>39711.03165683326</v>
      </c>
      <c r="O145" s="46">
        <v>645502.9877517755</v>
      </c>
      <c r="P145" s="41">
        <v>660.5986534361186</v>
      </c>
      <c r="Q145" s="42">
        <v>14579.387111143475</v>
      </c>
      <c r="R145" s="44">
        <v>28445.738697732326</v>
      </c>
    </row>
    <row r="146" spans="1:18" ht="16.5" customHeight="1" hidden="1">
      <c r="A146" s="13">
        <v>39298</v>
      </c>
      <c r="B146" s="7">
        <v>42107.66078913077</v>
      </c>
      <c r="C146" s="5">
        <v>15038.221269937188</v>
      </c>
      <c r="D146" s="5">
        <v>74510.39249247682</v>
      </c>
      <c r="E146" s="6">
        <v>59252.26491317908</v>
      </c>
      <c r="F146" s="5">
        <v>327309.6840054463</v>
      </c>
      <c r="G146" s="7">
        <v>476110.5626810394</v>
      </c>
      <c r="H146" s="41">
        <v>1200.041553</v>
      </c>
      <c r="I146" s="41">
        <v>2090.1869199771</v>
      </c>
      <c r="J146" s="45">
        <v>1240.57743891</v>
      </c>
      <c r="K146" s="8">
        <v>47.12430499999999</v>
      </c>
      <c r="L146" s="6">
        <v>97019.45337207089</v>
      </c>
      <c r="M146" s="42">
        <v>262.66118235</v>
      </c>
      <c r="N146" s="32">
        <v>42523.40388524141</v>
      </c>
      <c r="O146" s="46">
        <v>662601.6721267195</v>
      </c>
      <c r="P146" s="41">
        <v>1871.46712759745</v>
      </c>
      <c r="Q146" s="42">
        <v>14424.54493593898</v>
      </c>
      <c r="R146" s="44">
        <v>29897.428364197403</v>
      </c>
    </row>
    <row r="147" spans="1:18" ht="16.5" customHeight="1" hidden="1">
      <c r="A147" s="13">
        <v>39329</v>
      </c>
      <c r="B147" s="7">
        <v>41351.25395271024</v>
      </c>
      <c r="C147" s="5">
        <v>17698.460957907664</v>
      </c>
      <c r="D147" s="5">
        <v>74643.90752294172</v>
      </c>
      <c r="E147" s="6">
        <v>59005.12241185984</v>
      </c>
      <c r="F147" s="5">
        <v>332024.35019516654</v>
      </c>
      <c r="G147" s="7">
        <v>483371.8410878758</v>
      </c>
      <c r="H147" s="41">
        <v>598.560875</v>
      </c>
      <c r="I147" s="41">
        <v>2428.8150328634665</v>
      </c>
      <c r="J147" s="45">
        <v>1238.282298</v>
      </c>
      <c r="K147" s="8">
        <v>157.33760255819118</v>
      </c>
      <c r="L147" s="6">
        <v>101282.39344934023</v>
      </c>
      <c r="M147" s="42">
        <v>223.0037626</v>
      </c>
      <c r="N147" s="32">
        <v>42014.8820504749</v>
      </c>
      <c r="O147" s="46">
        <v>672666.3701114227</v>
      </c>
      <c r="P147" s="41">
        <v>1760.2558156549348</v>
      </c>
      <c r="Q147" s="42">
        <v>15610.524431525258</v>
      </c>
      <c r="R147" s="44">
        <v>30790.80091205965</v>
      </c>
    </row>
    <row r="148" spans="1:18" ht="16.5" customHeight="1" hidden="1">
      <c r="A148" s="13">
        <v>39359</v>
      </c>
      <c r="B148" s="7">
        <v>41761.875019543375</v>
      </c>
      <c r="C148" s="5">
        <v>17484.29005153932</v>
      </c>
      <c r="D148" s="5">
        <v>74176.35885617754</v>
      </c>
      <c r="E148" s="6">
        <v>60562.15765394271</v>
      </c>
      <c r="F148" s="5">
        <v>334505.25595951884</v>
      </c>
      <c r="G148" s="7">
        <v>486728.0625211784</v>
      </c>
      <c r="H148" s="41">
        <v>550.2</v>
      </c>
      <c r="I148" s="41">
        <v>1167.161942</v>
      </c>
      <c r="J148" s="45">
        <v>1138.8180956800002</v>
      </c>
      <c r="K148" s="8">
        <v>127.737499</v>
      </c>
      <c r="L148" s="6">
        <v>93162.69508823354</v>
      </c>
      <c r="M148" s="42">
        <v>176.05114791999998</v>
      </c>
      <c r="N148" s="32">
        <v>45414.60534729498</v>
      </c>
      <c r="O148" s="46">
        <v>670227.2066608502</v>
      </c>
      <c r="P148" s="41">
        <v>742.3910051598988</v>
      </c>
      <c r="Q148" s="42">
        <v>18279.364566641376</v>
      </c>
      <c r="R148" s="44">
        <v>32099.461166553127</v>
      </c>
    </row>
    <row r="149" spans="1:18" ht="16.5" customHeight="1" hidden="1">
      <c r="A149" s="13">
        <v>39390</v>
      </c>
      <c r="B149" s="7">
        <v>41349.790478749084</v>
      </c>
      <c r="C149" s="5">
        <v>17581.012513052476</v>
      </c>
      <c r="D149" s="5">
        <v>75478.22246953013</v>
      </c>
      <c r="E149" s="6">
        <v>62086.77497899274</v>
      </c>
      <c r="F149" s="5">
        <v>369659.4118299413</v>
      </c>
      <c r="G149" s="7">
        <v>524805.4217915167</v>
      </c>
      <c r="H149" s="41">
        <v>1580.201479</v>
      </c>
      <c r="I149" s="41">
        <v>1699.179164</v>
      </c>
      <c r="J149" s="45">
        <v>1138.81813568</v>
      </c>
      <c r="K149" s="8">
        <v>122.185832</v>
      </c>
      <c r="L149" s="6">
        <v>97693.56426018364</v>
      </c>
      <c r="M149" s="42">
        <v>194.71733823000002</v>
      </c>
      <c r="N149" s="32">
        <v>45926.49620703198</v>
      </c>
      <c r="O149" s="46">
        <v>714510.3746863914</v>
      </c>
      <c r="P149" s="41">
        <v>1846.1546069188505</v>
      </c>
      <c r="Q149" s="42">
        <v>14067.362827346911</v>
      </c>
      <c r="R149" s="44">
        <v>32088.866855681736</v>
      </c>
    </row>
    <row r="150" spans="1:18" ht="16.5" customHeight="1" hidden="1">
      <c r="A150" s="13">
        <v>39420</v>
      </c>
      <c r="B150" s="7">
        <v>40608.74988833938</v>
      </c>
      <c r="C150" s="5">
        <v>20988.844513389162</v>
      </c>
      <c r="D150" s="5">
        <v>80058.04762343467</v>
      </c>
      <c r="E150" s="6">
        <v>60979.57694423798</v>
      </c>
      <c r="F150" s="5">
        <v>341766.6218674644</v>
      </c>
      <c r="G150" s="7">
        <v>503793.0909485262</v>
      </c>
      <c r="H150" s="41">
        <v>1688.2</v>
      </c>
      <c r="I150" s="41">
        <v>1179.985846</v>
      </c>
      <c r="J150" s="45">
        <v>1039.8980081</v>
      </c>
      <c r="K150" s="8">
        <v>27.756944</v>
      </c>
      <c r="L150" s="6">
        <v>98714.0513151612</v>
      </c>
      <c r="M150" s="42">
        <v>156.28003123</v>
      </c>
      <c r="N150" s="32">
        <v>47550.32232932877</v>
      </c>
      <c r="O150" s="46">
        <v>694758.3353106854</v>
      </c>
      <c r="P150" s="41">
        <v>1915.9548169166123</v>
      </c>
      <c r="Q150" s="42">
        <v>20762.55469738136</v>
      </c>
      <c r="R150" s="44">
        <v>24875.468099713384</v>
      </c>
    </row>
    <row r="151" spans="1:18" ht="16.5" customHeight="1" hidden="1">
      <c r="A151" s="13">
        <v>39451</v>
      </c>
      <c r="B151" s="7">
        <v>45219.733712550544</v>
      </c>
      <c r="C151" s="5">
        <v>18534.1341531395</v>
      </c>
      <c r="D151" s="5">
        <v>81207.24534374093</v>
      </c>
      <c r="E151" s="6">
        <v>63277.39741565318</v>
      </c>
      <c r="F151" s="5">
        <v>371821.6633845421</v>
      </c>
      <c r="G151" s="7">
        <v>534840.4402970758</v>
      </c>
      <c r="H151" s="41">
        <v>528.680534</v>
      </c>
      <c r="I151" s="41">
        <v>1391.4727522820558</v>
      </c>
      <c r="J151" s="45">
        <v>1031.71928335</v>
      </c>
      <c r="K151" s="8">
        <v>663.729238</v>
      </c>
      <c r="L151" s="6">
        <v>94578.32808193687</v>
      </c>
      <c r="M151" s="42">
        <v>258.47888307</v>
      </c>
      <c r="N151" s="32">
        <v>44956.31165590338</v>
      </c>
      <c r="O151" s="46">
        <v>723468.8944381686</v>
      </c>
      <c r="P151" s="41">
        <v>797.359011410196</v>
      </c>
      <c r="Q151" s="42">
        <v>15835.307889879743</v>
      </c>
      <c r="R151" s="44">
        <v>33587.15982333449</v>
      </c>
    </row>
    <row r="152" spans="1:18" ht="16.5" customHeight="1" hidden="1">
      <c r="A152" s="13">
        <v>39482</v>
      </c>
      <c r="B152" s="7">
        <v>44157.01024856417</v>
      </c>
      <c r="C152" s="5">
        <v>18412.574908160284</v>
      </c>
      <c r="D152" s="5">
        <v>83938.26044216348</v>
      </c>
      <c r="E152" s="6">
        <v>63170.6417072097</v>
      </c>
      <c r="F152" s="5">
        <v>349702.8797748775</v>
      </c>
      <c r="G152" s="7">
        <v>515224.35683241097</v>
      </c>
      <c r="H152" s="41">
        <v>619.2063</v>
      </c>
      <c r="I152" s="41">
        <v>2392.63453427608</v>
      </c>
      <c r="J152" s="45">
        <v>1031.7117391</v>
      </c>
      <c r="K152" s="8">
        <v>673.0190115491023</v>
      </c>
      <c r="L152" s="6">
        <v>96548.26729104877</v>
      </c>
      <c r="M152" s="42">
        <v>251.84620693</v>
      </c>
      <c r="N152" s="32">
        <v>43935.237624523965</v>
      </c>
      <c r="O152" s="46">
        <v>704833.289788403</v>
      </c>
      <c r="P152" s="41">
        <v>683.9946615662401</v>
      </c>
      <c r="Q152" s="42">
        <v>13923.390133913685</v>
      </c>
      <c r="R152" s="44">
        <v>33365.4850370896</v>
      </c>
    </row>
    <row r="153" spans="1:18" ht="16.5" customHeight="1" hidden="1">
      <c r="A153" s="13">
        <v>39511</v>
      </c>
      <c r="B153" s="7">
        <v>44910.173476965756</v>
      </c>
      <c r="C153" s="5">
        <v>19724.030662492</v>
      </c>
      <c r="D153" s="5">
        <v>84561.29692060352</v>
      </c>
      <c r="E153" s="6">
        <v>63780.79276120538</v>
      </c>
      <c r="F153" s="5">
        <v>333992.21119524055</v>
      </c>
      <c r="G153" s="7">
        <v>502058.3315395415</v>
      </c>
      <c r="H153" s="41">
        <v>522.725709</v>
      </c>
      <c r="I153" s="41">
        <v>1708.8411643392</v>
      </c>
      <c r="J153" s="45">
        <v>948.38940025</v>
      </c>
      <c r="K153" s="8">
        <v>1448.8523960578514</v>
      </c>
      <c r="L153" s="6">
        <v>99935.64652635723</v>
      </c>
      <c r="M153" s="42">
        <v>212.59675449000002</v>
      </c>
      <c r="N153" s="32">
        <v>41830.21267769295</v>
      </c>
      <c r="O153" s="46">
        <v>693575.7696446945</v>
      </c>
      <c r="P153" s="41">
        <v>679.5818863858648</v>
      </c>
      <c r="Q153" s="42">
        <v>13558.901720736643</v>
      </c>
      <c r="R153" s="44">
        <v>32722.405401442564</v>
      </c>
    </row>
    <row r="154" spans="1:18" ht="16.5" customHeight="1" hidden="1">
      <c r="A154" s="13">
        <v>39542</v>
      </c>
      <c r="B154" s="7">
        <v>45848.84161117145</v>
      </c>
      <c r="C154" s="5">
        <v>19734.298720471084</v>
      </c>
      <c r="D154" s="5">
        <v>84690.78256286215</v>
      </c>
      <c r="E154" s="6">
        <v>65010.49876490484</v>
      </c>
      <c r="F154" s="5">
        <v>324774.0139426297</v>
      </c>
      <c r="G154" s="7">
        <v>494209.5939908678</v>
      </c>
      <c r="H154" s="41">
        <v>802.363</v>
      </c>
      <c r="I154" s="41">
        <v>2093.9754046900002</v>
      </c>
      <c r="J154" s="45">
        <v>920.78114125</v>
      </c>
      <c r="K154" s="8">
        <v>576.6344381505029</v>
      </c>
      <c r="L154" s="6">
        <v>94274.51240413323</v>
      </c>
      <c r="M154" s="42">
        <v>222.74640398000003</v>
      </c>
      <c r="N154" s="32">
        <v>42076.990137140856</v>
      </c>
      <c r="O154" s="46">
        <v>681026.4385313838</v>
      </c>
      <c r="P154" s="41">
        <v>578.806020929796</v>
      </c>
      <c r="Q154" s="42">
        <v>14802.094783983917</v>
      </c>
      <c r="R154" s="44">
        <v>32662.52114138067</v>
      </c>
    </row>
    <row r="155" spans="1:18" ht="16.5" customHeight="1" hidden="1">
      <c r="A155" s="13">
        <v>39572</v>
      </c>
      <c r="B155" s="7">
        <v>47177.779339516645</v>
      </c>
      <c r="C155" s="5">
        <v>19685.681642919943</v>
      </c>
      <c r="D155" s="5">
        <v>85463.97667916708</v>
      </c>
      <c r="E155" s="6">
        <v>65817.92461030948</v>
      </c>
      <c r="F155" s="5">
        <v>360244.46664578613</v>
      </c>
      <c r="G155" s="7">
        <v>531212.0495781826</v>
      </c>
      <c r="H155" s="41">
        <v>1003.659224</v>
      </c>
      <c r="I155" s="41">
        <v>2641.522065751368</v>
      </c>
      <c r="J155" s="45">
        <v>920.78114225</v>
      </c>
      <c r="K155" s="8">
        <v>603.8288021446198</v>
      </c>
      <c r="L155" s="6">
        <v>88488.464074486</v>
      </c>
      <c r="M155" s="42">
        <v>414.39452836000004</v>
      </c>
      <c r="N155" s="32">
        <v>45458.32480868277</v>
      </c>
      <c r="O155" s="46">
        <v>717920.803563374</v>
      </c>
      <c r="P155" s="41">
        <v>546.942120975889</v>
      </c>
      <c r="Q155" s="42">
        <v>15101.476187212389</v>
      </c>
      <c r="R155" s="44">
        <v>37316.92696484824</v>
      </c>
    </row>
    <row r="156" spans="1:18" ht="12" hidden="1">
      <c r="A156" s="13">
        <v>39603</v>
      </c>
      <c r="B156" s="7">
        <v>47360.80463364597</v>
      </c>
      <c r="C156" s="5">
        <v>21507.384456406235</v>
      </c>
      <c r="D156" s="5">
        <v>88942.76725390535</v>
      </c>
      <c r="E156" s="6">
        <v>63879.46764177027</v>
      </c>
      <c r="F156" s="5">
        <v>361915.3205144697</v>
      </c>
      <c r="G156" s="7">
        <v>536244.9398665515</v>
      </c>
      <c r="H156" s="41">
        <v>832.393952</v>
      </c>
      <c r="I156" s="41">
        <v>1134.3030817885</v>
      </c>
      <c r="J156" s="45">
        <v>836.01806526</v>
      </c>
      <c r="K156" s="8">
        <v>1441.3874209032226</v>
      </c>
      <c r="L156" s="6">
        <v>95825.77637409719</v>
      </c>
      <c r="M156" s="42">
        <v>296.52655923000003</v>
      </c>
      <c r="N156" s="32">
        <v>45370.31866591471</v>
      </c>
      <c r="O156" s="46">
        <v>729342.468619391</v>
      </c>
      <c r="P156" s="41">
        <v>556.6636539907437</v>
      </c>
      <c r="Q156" s="42">
        <v>16837.667766306666</v>
      </c>
      <c r="R156" s="44">
        <v>36383.16711781117</v>
      </c>
    </row>
    <row r="157" spans="1:18" ht="12" hidden="1">
      <c r="A157" s="13">
        <v>39633</v>
      </c>
      <c r="B157" s="7">
        <v>49144.68677737843</v>
      </c>
      <c r="C157" s="5">
        <v>21475.655013545398</v>
      </c>
      <c r="D157" s="5">
        <v>88717.0128850699</v>
      </c>
      <c r="E157" s="6">
        <v>66791.0149813367</v>
      </c>
      <c r="F157" s="5">
        <v>378284.929036509</v>
      </c>
      <c r="G157" s="7">
        <v>555268.611916461</v>
      </c>
      <c r="H157" s="41">
        <v>1425.744909</v>
      </c>
      <c r="I157" s="41">
        <v>3194.88502215125</v>
      </c>
      <c r="J157" s="45">
        <v>806.850001</v>
      </c>
      <c r="K157" s="8">
        <v>483.66829337891187</v>
      </c>
      <c r="L157" s="6">
        <v>93151.56476246304</v>
      </c>
      <c r="M157" s="42">
        <v>172.64354833</v>
      </c>
      <c r="N157" s="32">
        <v>43791.88348462953</v>
      </c>
      <c r="O157" s="46">
        <v>747440.5387147921</v>
      </c>
      <c r="P157" s="41">
        <v>571.3746484394684</v>
      </c>
      <c r="Q157" s="42">
        <v>20302.100770603825</v>
      </c>
      <c r="R157" s="44">
        <v>33168.25589350573</v>
      </c>
    </row>
    <row r="158" spans="1:18" ht="12" hidden="1">
      <c r="A158" s="13">
        <v>39664</v>
      </c>
      <c r="B158" s="7">
        <v>51340.93244133252</v>
      </c>
      <c r="C158" s="5">
        <v>21134.872596868096</v>
      </c>
      <c r="D158" s="5">
        <v>90539.47849227842</v>
      </c>
      <c r="E158" s="6">
        <v>67987.34590754643</v>
      </c>
      <c r="F158" s="5">
        <v>361505.7955692744</v>
      </c>
      <c r="G158" s="7">
        <v>541167.4925659674</v>
      </c>
      <c r="H158" s="41">
        <v>496.417</v>
      </c>
      <c r="I158" s="41">
        <v>2912.2194842146</v>
      </c>
      <c r="J158" s="45">
        <v>806.85000026</v>
      </c>
      <c r="K158" s="8">
        <v>428.9992502465808</v>
      </c>
      <c r="L158" s="6">
        <v>95045.2087239968</v>
      </c>
      <c r="M158" s="42">
        <v>197.95109121</v>
      </c>
      <c r="N158" s="32">
        <v>45303.54849054887</v>
      </c>
      <c r="O158" s="46">
        <v>737699.6190477767</v>
      </c>
      <c r="P158" s="41">
        <v>593.1465854092393</v>
      </c>
      <c r="Q158" s="42">
        <v>21393.544766134102</v>
      </c>
      <c r="R158" s="44">
        <v>33392.03622658807</v>
      </c>
    </row>
    <row r="159" spans="1:18" ht="12" hidden="1">
      <c r="A159" s="13">
        <v>39695</v>
      </c>
      <c r="B159" s="7">
        <v>50216.105079680594</v>
      </c>
      <c r="C159" s="5">
        <v>22304.164342481843</v>
      </c>
      <c r="D159" s="5">
        <v>89344.57216766203</v>
      </c>
      <c r="E159" s="6">
        <v>68170.12261298964</v>
      </c>
      <c r="F159" s="5">
        <v>348498.6935376653</v>
      </c>
      <c r="G159" s="7">
        <v>528317.5526607989</v>
      </c>
      <c r="H159" s="41">
        <v>487.247</v>
      </c>
      <c r="I159" s="41">
        <v>3292.5991291875</v>
      </c>
      <c r="J159" s="45">
        <v>4113.23874619</v>
      </c>
      <c r="K159" s="8">
        <v>157.03017788684411</v>
      </c>
      <c r="L159" s="6">
        <v>89352.64873374814</v>
      </c>
      <c r="M159" s="42">
        <v>222.63850665999996</v>
      </c>
      <c r="N159" s="32">
        <v>48639.85134020257</v>
      </c>
      <c r="O159" s="46">
        <v>724798.9113743545</v>
      </c>
      <c r="P159" s="41">
        <v>594.3989497159441</v>
      </c>
      <c r="Q159" s="42">
        <v>17244.76885178248</v>
      </c>
      <c r="R159" s="44">
        <v>33812.55893718335</v>
      </c>
    </row>
    <row r="160" spans="1:18" ht="12" hidden="1">
      <c r="A160" s="13">
        <v>39725</v>
      </c>
      <c r="B160" s="7">
        <v>51729.08052045324</v>
      </c>
      <c r="C160" s="5">
        <v>20511.657671893747</v>
      </c>
      <c r="D160" s="5">
        <v>88694.68594973517</v>
      </c>
      <c r="E160" s="6">
        <v>68678.17445288957</v>
      </c>
      <c r="F160" s="5">
        <v>373608.02982834564</v>
      </c>
      <c r="G160" s="7">
        <v>551492.5479028642</v>
      </c>
      <c r="H160" s="41">
        <v>526.873</v>
      </c>
      <c r="I160" s="41">
        <v>2147.0628055926</v>
      </c>
      <c r="J160" s="45">
        <v>3333.8130922747</v>
      </c>
      <c r="K160" s="8">
        <v>610.7525222577367</v>
      </c>
      <c r="L160" s="6">
        <v>97682.11037736172</v>
      </c>
      <c r="M160" s="42">
        <v>206.1275429476</v>
      </c>
      <c r="N160" s="32">
        <v>51219.215057716414</v>
      </c>
      <c r="O160" s="46">
        <v>758947.5828214682</v>
      </c>
      <c r="P160" s="41">
        <v>786.257018842703</v>
      </c>
      <c r="Q160" s="42">
        <v>14122.02499160266</v>
      </c>
      <c r="R160" s="44">
        <v>33784.364646441754</v>
      </c>
    </row>
    <row r="161" spans="1:18" ht="12" hidden="1">
      <c r="A161" s="13">
        <v>39756</v>
      </c>
      <c r="B161" s="7">
        <v>52853.2480624916</v>
      </c>
      <c r="C161" s="5">
        <v>20841.05516032041</v>
      </c>
      <c r="D161" s="5">
        <v>89034.25796349</v>
      </c>
      <c r="E161" s="6">
        <v>69351.55656582168</v>
      </c>
      <c r="F161" s="5">
        <v>372210.63852001436</v>
      </c>
      <c r="G161" s="7">
        <v>551437.5082096464</v>
      </c>
      <c r="H161" s="41">
        <v>1348.537709</v>
      </c>
      <c r="I161" s="41">
        <v>1222.268545192</v>
      </c>
      <c r="J161" s="45">
        <v>1943.3734891232</v>
      </c>
      <c r="K161" s="8">
        <v>108.30803224993818</v>
      </c>
      <c r="L161" s="6">
        <v>96953.76987736435</v>
      </c>
      <c r="M161" s="42">
        <v>259.9940032328</v>
      </c>
      <c r="N161" s="32">
        <v>51740.55285468809</v>
      </c>
      <c r="O161" s="46">
        <v>757867.5607829884</v>
      </c>
      <c r="P161" s="41">
        <v>874.1358512585692</v>
      </c>
      <c r="Q161" s="42">
        <v>13784.792607661788</v>
      </c>
      <c r="R161" s="44">
        <v>33663.99941603498</v>
      </c>
    </row>
    <row r="162" spans="1:18" ht="12" hidden="1">
      <c r="A162" s="13">
        <v>39786</v>
      </c>
      <c r="B162" s="7">
        <v>54700.34313739432</v>
      </c>
      <c r="C162" s="5">
        <v>22844.721323428636</v>
      </c>
      <c r="D162" s="5">
        <v>92669.70937223405</v>
      </c>
      <c r="E162" s="6">
        <v>69807.8129983891</v>
      </c>
      <c r="F162" s="5">
        <v>362019.32611493685</v>
      </c>
      <c r="G162" s="7">
        <v>547341.5698089886</v>
      </c>
      <c r="H162" s="41">
        <v>802.364</v>
      </c>
      <c r="I162" s="41">
        <v>2052.5273361</v>
      </c>
      <c r="J162" s="45">
        <v>1046.46652699</v>
      </c>
      <c r="K162" s="8">
        <v>1894.7161161956</v>
      </c>
      <c r="L162" s="6">
        <v>95617.8513181081</v>
      </c>
      <c r="M162" s="42">
        <v>221.7770687484</v>
      </c>
      <c r="N162" s="32">
        <v>50786.29543978513</v>
      </c>
      <c r="O162" s="46">
        <v>754463.9107523101</v>
      </c>
      <c r="P162" s="41">
        <v>860.2319100047634</v>
      </c>
      <c r="Q162" s="42">
        <v>13595.05324248684</v>
      </c>
      <c r="R162" s="44">
        <v>34423.61346780974</v>
      </c>
    </row>
    <row r="163" spans="1:18" ht="12" hidden="1">
      <c r="A163" s="13">
        <v>39817</v>
      </c>
      <c r="B163" s="7">
        <v>58857.989894412516</v>
      </c>
      <c r="C163" s="5">
        <v>21162.44417569454</v>
      </c>
      <c r="D163" s="5">
        <v>93319.28237748297</v>
      </c>
      <c r="E163" s="6">
        <v>71270.2157508396</v>
      </c>
      <c r="F163" s="5">
        <v>366897.5603963254</v>
      </c>
      <c r="G163" s="7">
        <v>552649.5027003426</v>
      </c>
      <c r="H163" s="41">
        <v>1545.654442</v>
      </c>
      <c r="I163" s="41">
        <v>1935.5991267</v>
      </c>
      <c r="J163" s="45">
        <v>708.50234899</v>
      </c>
      <c r="K163" s="8">
        <v>305.550929</v>
      </c>
      <c r="L163" s="6">
        <v>95114.73527236586</v>
      </c>
      <c r="M163" s="42">
        <v>292.67397846000006</v>
      </c>
      <c r="N163" s="32">
        <v>48553.22539659531</v>
      </c>
      <c r="O163" s="46">
        <v>759963.4340888662</v>
      </c>
      <c r="P163" s="41">
        <v>747.7861716397974</v>
      </c>
      <c r="Q163" s="42">
        <v>15630.616656338127</v>
      </c>
      <c r="R163" s="44">
        <v>33380.92457980064</v>
      </c>
    </row>
    <row r="164" spans="1:18" ht="12" hidden="1">
      <c r="A164" s="13">
        <v>39848</v>
      </c>
      <c r="B164" s="7">
        <v>60166.10055460051</v>
      </c>
      <c r="C164" s="5">
        <v>21787.346253175554</v>
      </c>
      <c r="D164" s="5">
        <v>97048.74581882238</v>
      </c>
      <c r="E164" s="6">
        <v>69140.66955431842</v>
      </c>
      <c r="F164" s="5">
        <v>371794.90896761115</v>
      </c>
      <c r="G164" s="7">
        <v>559771.6705939275</v>
      </c>
      <c r="H164" s="41">
        <v>1041.838</v>
      </c>
      <c r="I164" s="41">
        <v>1784.46137275</v>
      </c>
      <c r="J164" s="45">
        <v>743.81295199</v>
      </c>
      <c r="K164" s="8">
        <v>36.565853641600015</v>
      </c>
      <c r="L164" s="6">
        <v>99738.3217176951</v>
      </c>
      <c r="M164" s="42">
        <v>257.89429102720004</v>
      </c>
      <c r="N164" s="32">
        <v>46291.26419913798</v>
      </c>
      <c r="O164" s="46">
        <v>769831.9295347698</v>
      </c>
      <c r="P164" s="41">
        <v>688.3293844761711</v>
      </c>
      <c r="Q164" s="42">
        <v>15048.786912847008</v>
      </c>
      <c r="R164" s="44">
        <v>33129.92634811545</v>
      </c>
    </row>
    <row r="165" spans="1:18" ht="12" hidden="1">
      <c r="A165" s="13">
        <v>39873</v>
      </c>
      <c r="B165" s="7">
        <v>62953.64487243986</v>
      </c>
      <c r="C165" s="5">
        <v>21385.308853695024</v>
      </c>
      <c r="D165" s="5">
        <v>97652.10051057787</v>
      </c>
      <c r="E165" s="6">
        <v>70456.99815541648</v>
      </c>
      <c r="F165" s="5">
        <v>366535.51354843064</v>
      </c>
      <c r="G165" s="7">
        <v>556029.92106812</v>
      </c>
      <c r="H165" s="41">
        <v>767.279</v>
      </c>
      <c r="I165" s="41">
        <v>2604.8436032179998</v>
      </c>
      <c r="J165" s="45">
        <v>487.72308738</v>
      </c>
      <c r="K165" s="8">
        <v>1694.344042</v>
      </c>
      <c r="L165" s="6">
        <v>93470.1358539159</v>
      </c>
      <c r="M165" s="42">
        <v>228.20029296520002</v>
      </c>
      <c r="N165" s="32">
        <v>44538.422700314746</v>
      </c>
      <c r="O165" s="46">
        <v>762774.5145203538</v>
      </c>
      <c r="P165" s="41">
        <v>599.8510050195594</v>
      </c>
      <c r="Q165" s="42">
        <v>14537.89662064004</v>
      </c>
      <c r="R165" s="44">
        <v>33646.992286966066</v>
      </c>
    </row>
    <row r="166" spans="1:18" ht="12" hidden="1">
      <c r="A166" s="13">
        <v>39907</v>
      </c>
      <c r="B166" s="7">
        <v>61599.15595525797</v>
      </c>
      <c r="C166" s="5">
        <v>22643.72349765166</v>
      </c>
      <c r="D166" s="5">
        <v>96213.6096015965</v>
      </c>
      <c r="E166" s="6">
        <v>70501.88038849954</v>
      </c>
      <c r="F166" s="5">
        <v>364065.51867827045</v>
      </c>
      <c r="G166" s="7">
        <v>553424.7321660181</v>
      </c>
      <c r="H166" s="41">
        <v>990.617</v>
      </c>
      <c r="I166" s="41">
        <v>2345.1108859069996</v>
      </c>
      <c r="J166" s="45">
        <v>460.46300438</v>
      </c>
      <c r="K166" s="8">
        <v>0</v>
      </c>
      <c r="L166" s="6">
        <v>85439.55061275727</v>
      </c>
      <c r="M166" s="42">
        <v>189.77917418</v>
      </c>
      <c r="N166" s="32">
        <v>48045.101579254704</v>
      </c>
      <c r="O166" s="46">
        <v>752494.5103777549</v>
      </c>
      <c r="P166" s="41">
        <v>587.8536453940935</v>
      </c>
      <c r="Q166" s="42">
        <v>14430.403990702565</v>
      </c>
      <c r="R166" s="44">
        <v>34843.785867487306</v>
      </c>
    </row>
    <row r="167" spans="1:18" ht="12" hidden="1">
      <c r="A167" s="13">
        <v>39937</v>
      </c>
      <c r="B167" s="7">
        <v>60137.43560903878</v>
      </c>
      <c r="C167" s="5">
        <v>22969.437891841248</v>
      </c>
      <c r="D167" s="5">
        <v>97012.5899998168</v>
      </c>
      <c r="E167" s="6">
        <v>71313.03693464014</v>
      </c>
      <c r="F167" s="5">
        <v>364263.76003305835</v>
      </c>
      <c r="G167" s="7">
        <v>555558.8248593565</v>
      </c>
      <c r="H167" s="41">
        <v>639.616</v>
      </c>
      <c r="I167" s="41">
        <v>1171.7315468959998</v>
      </c>
      <c r="J167" s="45">
        <v>457.09956438</v>
      </c>
      <c r="K167" s="8">
        <v>1052.40977709</v>
      </c>
      <c r="L167" s="6">
        <v>77984.5577819412</v>
      </c>
      <c r="M167" s="42">
        <v>200.946655056952</v>
      </c>
      <c r="N167" s="32">
        <v>47111.267697345</v>
      </c>
      <c r="O167" s="46">
        <v>744313.8894911045</v>
      </c>
      <c r="P167" s="41">
        <v>695.1601721388483</v>
      </c>
      <c r="Q167" s="42">
        <v>13298.053462980382</v>
      </c>
      <c r="R167" s="44">
        <v>33625.451352652024</v>
      </c>
    </row>
    <row r="168" spans="1:18" ht="12" hidden="1">
      <c r="A168" s="13">
        <v>39968</v>
      </c>
      <c r="B168" s="7">
        <v>60638.93410537439</v>
      </c>
      <c r="C168" s="5">
        <v>24660.84806669089</v>
      </c>
      <c r="D168" s="5">
        <v>99170.97064077306</v>
      </c>
      <c r="E168" s="6">
        <v>71892.47430969363</v>
      </c>
      <c r="F168" s="5">
        <v>351092.8373943466</v>
      </c>
      <c r="G168" s="7">
        <v>546817.1304115042</v>
      </c>
      <c r="H168" s="41">
        <v>945.467</v>
      </c>
      <c r="I168" s="41">
        <v>2621.4465825488</v>
      </c>
      <c r="J168" s="45">
        <v>452.69533885000004</v>
      </c>
      <c r="K168" s="8">
        <v>9096.6384214656</v>
      </c>
      <c r="L168" s="6">
        <v>75381.10481000273</v>
      </c>
      <c r="M168" s="42">
        <v>217.88154949246402</v>
      </c>
      <c r="N168" s="32">
        <v>47183.10943142561</v>
      </c>
      <c r="O168" s="46">
        <v>743354.4076506636</v>
      </c>
      <c r="P168" s="41">
        <v>683.9438028184283</v>
      </c>
      <c r="Q168" s="42">
        <v>15800.262109073437</v>
      </c>
      <c r="R168" s="44">
        <v>36194.88601720792</v>
      </c>
    </row>
    <row r="169" spans="1:18" ht="12" hidden="1">
      <c r="A169" s="13">
        <v>39998</v>
      </c>
      <c r="B169" s="7">
        <v>63310.04966833441</v>
      </c>
      <c r="C169" s="5">
        <v>24383.715771260006</v>
      </c>
      <c r="D169" s="5">
        <v>99304.82202742407</v>
      </c>
      <c r="E169" s="6">
        <v>73341.41625512927</v>
      </c>
      <c r="F169" s="5">
        <v>347319.4087874676</v>
      </c>
      <c r="G169" s="7">
        <v>544349.3628412809</v>
      </c>
      <c r="H169" s="41">
        <v>1319.089</v>
      </c>
      <c r="I169" s="41">
        <v>1405.4850506136</v>
      </c>
      <c r="J169" s="45">
        <v>462.58009242</v>
      </c>
      <c r="K169" s="8">
        <v>772.2056840380001</v>
      </c>
      <c r="L169" s="6">
        <v>84025.86941223218</v>
      </c>
      <c r="M169" s="42">
        <v>243.824599229097</v>
      </c>
      <c r="N169" s="32">
        <v>42841.63735391724</v>
      </c>
      <c r="O169" s="46">
        <v>738730.1037020655</v>
      </c>
      <c r="P169" s="41">
        <v>705.8817909779754</v>
      </c>
      <c r="Q169" s="42">
        <v>14378.144842656218</v>
      </c>
      <c r="R169" s="44">
        <v>38432.926176483554</v>
      </c>
    </row>
    <row r="170" spans="1:18" ht="12" hidden="1">
      <c r="A170" s="13">
        <v>40029</v>
      </c>
      <c r="B170" s="7">
        <v>63117.091124944825</v>
      </c>
      <c r="C170" s="5">
        <v>24701.374362548806</v>
      </c>
      <c r="D170" s="5">
        <v>100572.77282245575</v>
      </c>
      <c r="E170" s="6">
        <v>72956.36437681332</v>
      </c>
      <c r="F170" s="5">
        <v>338901.28668538213</v>
      </c>
      <c r="G170" s="7">
        <v>537131.7982472</v>
      </c>
      <c r="H170" s="41">
        <v>597.603</v>
      </c>
      <c r="I170" s="41">
        <v>811.0841908591</v>
      </c>
      <c r="J170" s="45">
        <v>462.18009242</v>
      </c>
      <c r="K170" s="8">
        <v>3216.3249145012996</v>
      </c>
      <c r="L170" s="6">
        <v>84605.0031764927</v>
      </c>
      <c r="M170" s="42">
        <v>222.29705368637897</v>
      </c>
      <c r="N170" s="32">
        <v>46202.03438107588</v>
      </c>
      <c r="O170" s="46">
        <v>736365.4161811803</v>
      </c>
      <c r="P170" s="41">
        <v>841.7781249062118</v>
      </c>
      <c r="Q170" s="42">
        <v>16199.676937812368</v>
      </c>
      <c r="R170" s="44">
        <v>39728.97233920633</v>
      </c>
    </row>
    <row r="171" spans="1:18" ht="12" hidden="1">
      <c r="A171" s="13">
        <v>40060</v>
      </c>
      <c r="B171" s="7">
        <v>60270.26350146285</v>
      </c>
      <c r="C171" s="5">
        <v>25408.00617771187</v>
      </c>
      <c r="D171" s="5">
        <v>101205.02584365846</v>
      </c>
      <c r="E171" s="6">
        <v>70772.10115482181</v>
      </c>
      <c r="F171" s="5">
        <v>338202.5219714452</v>
      </c>
      <c r="G171" s="7">
        <v>535587.6551476372</v>
      </c>
      <c r="H171" s="41">
        <v>590.000102</v>
      </c>
      <c r="I171" s="41">
        <v>1754.6526391672</v>
      </c>
      <c r="J171" s="45">
        <v>413.25054242000004</v>
      </c>
      <c r="K171" s="8">
        <v>12501.32108602</v>
      </c>
      <c r="L171" s="6">
        <v>83323.61526264455</v>
      </c>
      <c r="M171" s="42">
        <v>279.96912524733995</v>
      </c>
      <c r="N171" s="32">
        <v>43898.67746983875</v>
      </c>
      <c r="O171" s="46">
        <v>738619.404876438</v>
      </c>
      <c r="P171" s="41">
        <v>696.3576296675856</v>
      </c>
      <c r="Q171" s="42">
        <v>15754.287299319312</v>
      </c>
      <c r="R171" s="44">
        <v>37576.247091223755</v>
      </c>
    </row>
    <row r="172" spans="1:18" ht="12" hidden="1">
      <c r="A172" s="13">
        <v>40090</v>
      </c>
      <c r="B172" s="7">
        <v>58614.921235808266</v>
      </c>
      <c r="C172" s="5">
        <v>25541.32483877307</v>
      </c>
      <c r="D172" s="5">
        <v>101682.3562799466</v>
      </c>
      <c r="E172" s="6">
        <v>71257.78200145025</v>
      </c>
      <c r="F172" s="5">
        <v>344703.39074290846</v>
      </c>
      <c r="G172" s="7">
        <v>543184.8538630784</v>
      </c>
      <c r="H172" s="41">
        <v>574.738</v>
      </c>
      <c r="I172" s="41">
        <v>1869.13562123655</v>
      </c>
      <c r="J172" s="45">
        <v>365.42098736</v>
      </c>
      <c r="K172" s="8">
        <v>4886.920012</v>
      </c>
      <c r="L172" s="6">
        <v>80699.10058435556</v>
      </c>
      <c r="M172" s="42">
        <v>219.93677501367003</v>
      </c>
      <c r="N172" s="32">
        <v>43454.60124613212</v>
      </c>
      <c r="O172" s="46">
        <v>733869.6283249846</v>
      </c>
      <c r="P172" s="41">
        <v>804.6495725524456</v>
      </c>
      <c r="Q172" s="42">
        <v>13315.379064818513</v>
      </c>
      <c r="R172" s="44">
        <v>36123.136526732145</v>
      </c>
    </row>
    <row r="173" spans="1:18" ht="12" hidden="1">
      <c r="A173" s="13">
        <v>40121</v>
      </c>
      <c r="B173" s="7">
        <v>57720.947676280644</v>
      </c>
      <c r="C173" s="5">
        <v>26396.26670676767</v>
      </c>
      <c r="D173" s="5">
        <v>101932.73453164015</v>
      </c>
      <c r="E173" s="6">
        <v>71392.82281387535</v>
      </c>
      <c r="F173" s="5">
        <v>335529.00979733584</v>
      </c>
      <c r="G173" s="7">
        <v>535250.833849619</v>
      </c>
      <c r="H173" s="41">
        <v>539.995</v>
      </c>
      <c r="I173" s="41">
        <v>938.23169517168</v>
      </c>
      <c r="J173" s="45">
        <v>365.42098736</v>
      </c>
      <c r="K173" s="8">
        <v>4047.6405648699997</v>
      </c>
      <c r="L173" s="6">
        <v>81192.30870034223</v>
      </c>
      <c r="M173" s="42">
        <v>242.558543944848</v>
      </c>
      <c r="N173" s="32">
        <v>46117.773024352355</v>
      </c>
      <c r="O173" s="46">
        <v>726415.7100419407</v>
      </c>
      <c r="P173" s="41">
        <v>812.3234289906226</v>
      </c>
      <c r="Q173" s="42">
        <v>13939.539499181197</v>
      </c>
      <c r="R173" s="44">
        <v>37733.165838412795</v>
      </c>
    </row>
    <row r="174" spans="1:18" ht="12" hidden="1">
      <c r="A174" s="13">
        <v>40151</v>
      </c>
      <c r="B174" s="7">
        <v>59648.15070144266</v>
      </c>
      <c r="C174" s="5">
        <v>27901.590387446253</v>
      </c>
      <c r="D174" s="5">
        <v>105915.7561826775</v>
      </c>
      <c r="E174" s="6">
        <v>73072.34264583314</v>
      </c>
      <c r="F174" s="5">
        <v>352095.8974147539</v>
      </c>
      <c r="G174" s="7">
        <v>558985.5866307109</v>
      </c>
      <c r="H174" s="41">
        <v>845.947</v>
      </c>
      <c r="I174" s="41">
        <v>1830.5481243183203</v>
      </c>
      <c r="J174" s="45">
        <v>1430.0372753600002</v>
      </c>
      <c r="K174" s="8">
        <v>2896.77269904</v>
      </c>
      <c r="L174" s="6">
        <v>81732.6027691569</v>
      </c>
      <c r="M174" s="42">
        <v>195.25768278197202</v>
      </c>
      <c r="N174" s="32">
        <v>43692.67652405839</v>
      </c>
      <c r="O174" s="46">
        <v>751257.5794068692</v>
      </c>
      <c r="P174" s="41">
        <v>899.890290198469</v>
      </c>
      <c r="Q174" s="42">
        <v>9142.36877345775</v>
      </c>
      <c r="R174" s="44">
        <v>44498.830561086426</v>
      </c>
    </row>
    <row r="175" spans="1:18" ht="12" hidden="1">
      <c r="A175" s="13">
        <v>40182</v>
      </c>
      <c r="B175" s="7">
        <v>63088.254963484345</v>
      </c>
      <c r="C175" s="5">
        <v>25771.04857571982</v>
      </c>
      <c r="D175" s="5">
        <v>107634.71024283554</v>
      </c>
      <c r="E175" s="6">
        <v>71754.82062591726</v>
      </c>
      <c r="F175" s="5">
        <v>363452.4696356619</v>
      </c>
      <c r="G175" s="7">
        <v>568613.0490801346</v>
      </c>
      <c r="H175" s="41">
        <v>657.733</v>
      </c>
      <c r="I175" s="41">
        <v>2379.4219479885996</v>
      </c>
      <c r="J175" s="45">
        <v>333.21099047</v>
      </c>
      <c r="K175" s="8">
        <v>6641.740036900001</v>
      </c>
      <c r="L175" s="6">
        <v>78540.62763563273</v>
      </c>
      <c r="M175" s="42">
        <v>275.354005466314</v>
      </c>
      <c r="N175" s="32">
        <v>40285.269598589</v>
      </c>
      <c r="O175" s="46">
        <v>760814.6612586656</v>
      </c>
      <c r="P175" s="41">
        <v>839.4273163621621</v>
      </c>
      <c r="Q175" s="42">
        <v>15412.779712187546</v>
      </c>
      <c r="R175" s="44">
        <v>39295.96277127824</v>
      </c>
    </row>
    <row r="176" spans="1:18" ht="12" hidden="1">
      <c r="A176" s="13">
        <v>40213</v>
      </c>
      <c r="B176" s="7">
        <v>63536.374062793846</v>
      </c>
      <c r="C176" s="5">
        <v>25545.98894933504</v>
      </c>
      <c r="D176" s="5">
        <v>109078.69935259863</v>
      </c>
      <c r="E176" s="6">
        <v>72240.93171802288</v>
      </c>
      <c r="F176" s="5">
        <v>367483.3846103804</v>
      </c>
      <c r="G176" s="7">
        <v>574349.004630337</v>
      </c>
      <c r="H176" s="41">
        <v>669.025015</v>
      </c>
      <c r="I176" s="41">
        <v>1313.4365986536998</v>
      </c>
      <c r="J176" s="45">
        <v>363.92599050999996</v>
      </c>
      <c r="K176" s="8">
        <v>6068.663234584001</v>
      </c>
      <c r="L176" s="6">
        <v>80973.78846174167</v>
      </c>
      <c r="M176" s="42">
        <v>288.75883642715</v>
      </c>
      <c r="N176" s="32">
        <v>41488.16841022746</v>
      </c>
      <c r="O176" s="46">
        <v>769051.1452402748</v>
      </c>
      <c r="P176" s="41">
        <v>939.298169824769</v>
      </c>
      <c r="Q176" s="42">
        <v>16530.551057188768</v>
      </c>
      <c r="R176" s="44">
        <v>44119.407261529195</v>
      </c>
    </row>
    <row r="177" spans="1:18" ht="12" hidden="1">
      <c r="A177" s="13">
        <v>40241</v>
      </c>
      <c r="B177" s="7">
        <v>63685.44558982269</v>
      </c>
      <c r="C177" s="5">
        <v>26766.646982739643</v>
      </c>
      <c r="D177" s="5">
        <v>109194.86743656197</v>
      </c>
      <c r="E177" s="6">
        <v>72647.71833359415</v>
      </c>
      <c r="F177" s="5">
        <v>376848.3720023185</v>
      </c>
      <c r="G177" s="7">
        <v>585457.6047552143</v>
      </c>
      <c r="H177" s="41">
        <v>766.635</v>
      </c>
      <c r="I177" s="41">
        <v>1893.776658864</v>
      </c>
      <c r="J177" s="45">
        <v>348.39862247</v>
      </c>
      <c r="K177" s="8">
        <v>1005.37250264</v>
      </c>
      <c r="L177" s="6">
        <v>80709.76052738434</v>
      </c>
      <c r="M177" s="42">
        <v>245.53002126599998</v>
      </c>
      <c r="N177" s="32">
        <v>42477.258020842986</v>
      </c>
      <c r="O177" s="46">
        <v>776589.7816985043</v>
      </c>
      <c r="P177" s="41">
        <v>1006.6991333039598</v>
      </c>
      <c r="Q177" s="42">
        <v>15921.33754257809</v>
      </c>
      <c r="R177" s="44">
        <v>43465.42224711224</v>
      </c>
    </row>
    <row r="178" spans="1:18" ht="12" hidden="1">
      <c r="A178" s="13">
        <v>40272</v>
      </c>
      <c r="B178" s="7">
        <v>64155.03733383575</v>
      </c>
      <c r="C178" s="5">
        <v>25424.543586466887</v>
      </c>
      <c r="D178" s="5">
        <v>111529.21988229034</v>
      </c>
      <c r="E178" s="6">
        <v>70829.48609055138</v>
      </c>
      <c r="F178" s="5">
        <v>359078.4299898615</v>
      </c>
      <c r="G178" s="7">
        <v>566861.6795491701</v>
      </c>
      <c r="H178" s="41">
        <v>728.075</v>
      </c>
      <c r="I178" s="41">
        <v>2997.5087838333816</v>
      </c>
      <c r="J178" s="45">
        <v>362.14667774000003</v>
      </c>
      <c r="K178" s="8">
        <v>3169.3483500700004</v>
      </c>
      <c r="L178" s="6">
        <v>92725.45034858596</v>
      </c>
      <c r="M178" s="42">
        <v>243.22210433356304</v>
      </c>
      <c r="N178" s="32">
        <v>40439.30784733693</v>
      </c>
      <c r="O178" s="46">
        <v>771681.7759949056</v>
      </c>
      <c r="P178" s="41">
        <v>1103.5665607132212</v>
      </c>
      <c r="Q178" s="42">
        <v>16350.24415223559</v>
      </c>
      <c r="R178" s="44">
        <v>43944.27382603606</v>
      </c>
    </row>
    <row r="179" spans="1:18" ht="12" hidden="1">
      <c r="A179" s="13">
        <v>40302</v>
      </c>
      <c r="B179" s="7">
        <v>66502.90310537141</v>
      </c>
      <c r="C179" s="5">
        <v>27591.65421303197</v>
      </c>
      <c r="D179" s="5">
        <v>111167.86030812196</v>
      </c>
      <c r="E179" s="6">
        <v>70632.55675824813</v>
      </c>
      <c r="F179" s="5">
        <v>412386.0094296458</v>
      </c>
      <c r="G179" s="7">
        <v>621778.0807090478</v>
      </c>
      <c r="H179" s="41">
        <v>653.272</v>
      </c>
      <c r="I179" s="41">
        <v>1450.7473077499997</v>
      </c>
      <c r="J179" s="45">
        <v>334.18167774</v>
      </c>
      <c r="K179" s="8">
        <v>5566.835877519662</v>
      </c>
      <c r="L179" s="6">
        <v>104327.30432343241</v>
      </c>
      <c r="M179" s="42">
        <v>278.622239245081</v>
      </c>
      <c r="N179" s="32">
        <v>48151.832603799216</v>
      </c>
      <c r="O179" s="46">
        <v>849043.7798439056</v>
      </c>
      <c r="P179" s="41">
        <v>1095.8451834909629</v>
      </c>
      <c r="Q179" s="42">
        <v>18030.516394027152</v>
      </c>
      <c r="R179" s="44">
        <v>44927.59488716104</v>
      </c>
    </row>
    <row r="180" spans="1:18" ht="15.75" customHeight="1" hidden="1">
      <c r="A180" s="13">
        <v>40333</v>
      </c>
      <c r="B180" s="7">
        <v>68275.81870039395</v>
      </c>
      <c r="C180" s="5">
        <v>27921.061733068374</v>
      </c>
      <c r="D180" s="5">
        <v>112552.85981934627</v>
      </c>
      <c r="E180" s="6">
        <v>75464.24891766114</v>
      </c>
      <c r="F180" s="5">
        <v>403825.21422575816</v>
      </c>
      <c r="G180" s="7">
        <v>619763.3846958339</v>
      </c>
      <c r="H180" s="41">
        <v>780.172</v>
      </c>
      <c r="I180" s="41">
        <v>2204.0221570507</v>
      </c>
      <c r="J180" s="45">
        <v>373.5310801</v>
      </c>
      <c r="K180" s="8">
        <v>1463.8916393789</v>
      </c>
      <c r="L180" s="6">
        <v>103522.78615831111</v>
      </c>
      <c r="M180" s="42">
        <v>292.499512222856</v>
      </c>
      <c r="N180" s="32">
        <v>46497.61119376619</v>
      </c>
      <c r="O180" s="46">
        <v>843173.7171370577</v>
      </c>
      <c r="P180" s="41">
        <v>2464.8077281573505</v>
      </c>
      <c r="Q180" s="42">
        <v>32572.59528040979</v>
      </c>
      <c r="R180" s="44">
        <v>44052.64041417292</v>
      </c>
    </row>
    <row r="181" spans="1:18" ht="15.75" customHeight="1" hidden="1">
      <c r="A181" s="13">
        <v>40363</v>
      </c>
      <c r="B181" s="7">
        <v>71227.07787906365</v>
      </c>
      <c r="C181" s="5">
        <v>26836.789889825268</v>
      </c>
      <c r="D181" s="5">
        <v>113362.1409121715</v>
      </c>
      <c r="E181" s="6">
        <v>74981.81450188982</v>
      </c>
      <c r="F181" s="5">
        <v>364273.4623865041</v>
      </c>
      <c r="G181" s="7">
        <v>579454.2076903908</v>
      </c>
      <c r="H181" s="41">
        <v>717.21</v>
      </c>
      <c r="I181" s="41">
        <v>766.21901897</v>
      </c>
      <c r="J181" s="45">
        <v>328.68392384000003</v>
      </c>
      <c r="K181" s="8">
        <v>4466.544174621427</v>
      </c>
      <c r="L181" s="6">
        <v>97405.67943575654</v>
      </c>
      <c r="M181" s="42">
        <v>263.951469272883</v>
      </c>
      <c r="N181" s="32">
        <v>41826.251316656526</v>
      </c>
      <c r="O181" s="46">
        <v>796455.8249085718</v>
      </c>
      <c r="P181" s="41">
        <v>2390.285826556977</v>
      </c>
      <c r="Q181" s="42">
        <v>30590.02333893864</v>
      </c>
      <c r="R181" s="44">
        <v>40053.217704810544</v>
      </c>
    </row>
    <row r="182" spans="1:18" ht="15.75" customHeight="1" hidden="1">
      <c r="A182" s="13">
        <v>40394</v>
      </c>
      <c r="B182" s="7">
        <v>71143.55147876972</v>
      </c>
      <c r="C182" s="5">
        <v>27617.747624458225</v>
      </c>
      <c r="D182" s="5">
        <v>114336.55092844734</v>
      </c>
      <c r="E182" s="6">
        <v>72254.53462749992</v>
      </c>
      <c r="F182" s="5">
        <v>390803.0505391257</v>
      </c>
      <c r="G182" s="7">
        <v>605011.8837195311</v>
      </c>
      <c r="H182" s="41">
        <v>650.893444</v>
      </c>
      <c r="I182" s="41">
        <v>1555.92781996</v>
      </c>
      <c r="J182" s="45">
        <v>360.44601584</v>
      </c>
      <c r="K182" s="8">
        <v>5969.537134231</v>
      </c>
      <c r="L182" s="6">
        <v>105313.20449475345</v>
      </c>
      <c r="M182" s="42">
        <v>250.993099353469</v>
      </c>
      <c r="N182" s="32">
        <v>40738.41247306166</v>
      </c>
      <c r="O182" s="46">
        <v>830994.8496795006</v>
      </c>
      <c r="P182" s="41">
        <v>2647.851793342409</v>
      </c>
      <c r="Q182" s="42">
        <v>26835.493648603526</v>
      </c>
      <c r="R182" s="44">
        <v>40096.46605172091</v>
      </c>
    </row>
    <row r="183" spans="1:18" ht="15.75" customHeight="1" hidden="1">
      <c r="A183" s="13">
        <v>40425</v>
      </c>
      <c r="B183" s="7">
        <v>69708.82198647123</v>
      </c>
      <c r="C183" s="5">
        <v>28158.5908656826</v>
      </c>
      <c r="D183" s="5">
        <v>115806.69826929308</v>
      </c>
      <c r="E183" s="6">
        <v>71850.42730161152</v>
      </c>
      <c r="F183" s="5">
        <v>394936.08643463557</v>
      </c>
      <c r="G183" s="7">
        <v>610751.8028712227</v>
      </c>
      <c r="H183" s="41">
        <v>658.917</v>
      </c>
      <c r="I183" s="41">
        <v>2669.8709598399996</v>
      </c>
      <c r="J183" s="45">
        <v>544.81786241</v>
      </c>
      <c r="K183" s="8">
        <v>5846.0067053006</v>
      </c>
      <c r="L183" s="6">
        <v>101666.27468922634</v>
      </c>
      <c r="M183" s="42">
        <v>258.9070903637</v>
      </c>
      <c r="N183" s="32">
        <v>45422.94097523349</v>
      </c>
      <c r="O183" s="46">
        <v>837528.360140068</v>
      </c>
      <c r="P183" s="41">
        <v>2715.5322607255866</v>
      </c>
      <c r="Q183" s="42">
        <v>24938.611197876184</v>
      </c>
      <c r="R183" s="44">
        <v>40457.42174276984</v>
      </c>
    </row>
    <row r="184" spans="1:18" ht="15.75" customHeight="1" hidden="1">
      <c r="A184" s="17" t="s">
        <v>60</v>
      </c>
      <c r="B184" s="7">
        <v>69811.23280792382</v>
      </c>
      <c r="C184" s="5">
        <v>28069.97144157664</v>
      </c>
      <c r="D184" s="5">
        <v>116689.99198776182</v>
      </c>
      <c r="E184" s="6">
        <v>72775.969485212</v>
      </c>
      <c r="F184" s="5">
        <v>395447.09165531205</v>
      </c>
      <c r="G184" s="7">
        <v>612983.0245698625</v>
      </c>
      <c r="H184" s="41">
        <v>664.992</v>
      </c>
      <c r="I184" s="41">
        <v>1876.6600001796</v>
      </c>
      <c r="J184" s="45">
        <v>596.49269889</v>
      </c>
      <c r="K184" s="8">
        <v>7062.0755323124395</v>
      </c>
      <c r="L184" s="6">
        <v>94597.84146800185</v>
      </c>
      <c r="M184" s="42">
        <v>261.33919234705996</v>
      </c>
      <c r="N184" s="32">
        <v>54024.731617983125</v>
      </c>
      <c r="O184" s="46">
        <v>841878.3898875003</v>
      </c>
      <c r="P184" s="41">
        <v>2698.9364488039237</v>
      </c>
      <c r="Q184" s="42">
        <v>26535.341211770436</v>
      </c>
      <c r="R184" s="44">
        <v>41496.152804299374</v>
      </c>
    </row>
    <row r="185" spans="1:18" ht="15.75" customHeight="1" hidden="1">
      <c r="A185" s="13">
        <v>40483</v>
      </c>
      <c r="B185" s="7">
        <v>71819.55398807906</v>
      </c>
      <c r="C185" s="5">
        <v>29345.241082260334</v>
      </c>
      <c r="D185" s="5">
        <v>116312.2510405466</v>
      </c>
      <c r="E185" s="6">
        <v>74901.84571583246</v>
      </c>
      <c r="F185" s="5">
        <v>398861.8999351094</v>
      </c>
      <c r="G185" s="7">
        <v>619421.2377737488</v>
      </c>
      <c r="H185" s="41">
        <v>658.992</v>
      </c>
      <c r="I185" s="41">
        <v>4308.40249944028</v>
      </c>
      <c r="J185" s="45">
        <v>991.04507109</v>
      </c>
      <c r="K185" s="8">
        <v>8280.49255984954</v>
      </c>
      <c r="L185" s="6">
        <v>92509.90710952372</v>
      </c>
      <c r="M185" s="42">
        <v>296.15530191342</v>
      </c>
      <c r="N185" s="32">
        <v>56719.29291464773</v>
      </c>
      <c r="O185" s="46">
        <v>855005.0792182925</v>
      </c>
      <c r="P185" s="41">
        <v>2750.513339991776</v>
      </c>
      <c r="Q185" s="42">
        <v>26772.55397464706</v>
      </c>
      <c r="R185" s="44">
        <v>41911.244149020196</v>
      </c>
    </row>
    <row r="186" spans="1:18" ht="15.75" customHeight="1" hidden="1">
      <c r="A186" s="13">
        <v>40516</v>
      </c>
      <c r="B186" s="7">
        <v>71958.18416818467</v>
      </c>
      <c r="C186" s="5">
        <v>32673.63781917261</v>
      </c>
      <c r="D186" s="5">
        <v>121023.3822818949</v>
      </c>
      <c r="E186" s="6">
        <v>73718.45344107265</v>
      </c>
      <c r="F186" s="5">
        <v>405381.7086778739</v>
      </c>
      <c r="G186" s="7">
        <v>632797.182220014</v>
      </c>
      <c r="H186" s="41">
        <v>843.416</v>
      </c>
      <c r="I186" s="41">
        <v>5232.741264006498</v>
      </c>
      <c r="J186" s="45">
        <v>975.0336300299999</v>
      </c>
      <c r="K186" s="8">
        <v>4269.46831956</v>
      </c>
      <c r="L186" s="6">
        <v>85682.0439376971</v>
      </c>
      <c r="M186" s="42">
        <v>198.71203370812003</v>
      </c>
      <c r="N186" s="32">
        <v>61510.666985200674</v>
      </c>
      <c r="O186" s="46">
        <v>863467.4485584011</v>
      </c>
      <c r="P186" s="41">
        <v>2859.652860248671</v>
      </c>
      <c r="Q186" s="42">
        <v>26960.933966428613</v>
      </c>
      <c r="R186" s="44">
        <v>42633.22697675835</v>
      </c>
    </row>
    <row r="187" spans="1:18" ht="15.75" customHeight="1" hidden="1">
      <c r="A187" s="13">
        <v>40547</v>
      </c>
      <c r="B187" s="7">
        <v>74047.98704645658</v>
      </c>
      <c r="C187" s="5">
        <v>31288.605026666588</v>
      </c>
      <c r="D187" s="5">
        <v>122498.978109989</v>
      </c>
      <c r="E187" s="6">
        <v>72211.75992138349</v>
      </c>
      <c r="F187" s="5">
        <v>401444.179408409</v>
      </c>
      <c r="G187" s="7">
        <v>627443.522466448</v>
      </c>
      <c r="H187" s="41">
        <v>717.594</v>
      </c>
      <c r="I187" s="41">
        <v>3357.6084247100002</v>
      </c>
      <c r="J187" s="45">
        <v>964.52194749</v>
      </c>
      <c r="K187" s="8">
        <v>6602.133006970682</v>
      </c>
      <c r="L187" s="6">
        <v>79903.78187025808</v>
      </c>
      <c r="M187" s="42">
        <v>260.22613338603406</v>
      </c>
      <c r="N187" s="32">
        <v>56781.47428665418</v>
      </c>
      <c r="O187" s="46">
        <v>850078.8491823735</v>
      </c>
      <c r="P187" s="41">
        <v>2829.081555033389</v>
      </c>
      <c r="Q187" s="42">
        <v>24828.46667368937</v>
      </c>
      <c r="R187" s="44">
        <v>42577.22274949411</v>
      </c>
    </row>
    <row r="188" spans="1:18" ht="15.75" customHeight="1" hidden="1">
      <c r="A188" s="13">
        <v>40578</v>
      </c>
      <c r="B188" s="7">
        <v>74853.63667165757</v>
      </c>
      <c r="C188" s="5">
        <v>30362.404696405716</v>
      </c>
      <c r="D188" s="5">
        <v>125350.91506899617</v>
      </c>
      <c r="E188" s="6">
        <v>69858.12504517188</v>
      </c>
      <c r="F188" s="5">
        <v>402591.5937652364</v>
      </c>
      <c r="G188" s="7">
        <v>628163.0385758101</v>
      </c>
      <c r="H188" s="41">
        <v>952.37</v>
      </c>
      <c r="I188" s="41">
        <v>4986.6584145321995</v>
      </c>
      <c r="J188" s="45">
        <v>964.26194749</v>
      </c>
      <c r="K188" s="8">
        <v>5400.817612978899</v>
      </c>
      <c r="L188" s="6">
        <v>81804.49565209672</v>
      </c>
      <c r="M188" s="42">
        <v>282.5657736474889</v>
      </c>
      <c r="N188" s="32">
        <v>57912.44761114201</v>
      </c>
      <c r="O188" s="46">
        <v>855320.292259355</v>
      </c>
      <c r="P188" s="41">
        <v>2646.7960228920742</v>
      </c>
      <c r="Q188" s="42">
        <v>27818.897027598854</v>
      </c>
      <c r="R188" s="44">
        <v>43867.195843430054</v>
      </c>
    </row>
    <row r="189" spans="1:18" ht="15.75" customHeight="1" hidden="1">
      <c r="A189" s="13">
        <v>40606</v>
      </c>
      <c r="B189" s="7">
        <v>76789.35535426952</v>
      </c>
      <c r="C189" s="5">
        <v>30110.77207123808</v>
      </c>
      <c r="D189" s="5">
        <v>125789.94411874903</v>
      </c>
      <c r="E189" s="6">
        <v>69454.51681533444</v>
      </c>
      <c r="F189" s="5">
        <v>372193.8817414756</v>
      </c>
      <c r="G189" s="7">
        <v>597549.1147467971</v>
      </c>
      <c r="H189" s="41">
        <v>1120.843</v>
      </c>
      <c r="I189" s="41">
        <v>3662.2113458216004</v>
      </c>
      <c r="J189" s="45">
        <v>206.2353772</v>
      </c>
      <c r="K189" s="8">
        <v>3501.858076178814</v>
      </c>
      <c r="L189" s="6">
        <v>80573.07904045239</v>
      </c>
      <c r="M189" s="42">
        <v>275.551064997264</v>
      </c>
      <c r="N189" s="32">
        <v>61493.75992064092</v>
      </c>
      <c r="O189" s="46">
        <v>825172.0079263577</v>
      </c>
      <c r="P189" s="41">
        <v>2646.618464221424</v>
      </c>
      <c r="Q189" s="42">
        <v>28354.50478317011</v>
      </c>
      <c r="R189" s="44">
        <v>44588.03507297182</v>
      </c>
    </row>
    <row r="190" spans="1:18" ht="15.75" customHeight="1" hidden="1">
      <c r="A190" s="13">
        <v>40637</v>
      </c>
      <c r="B190" s="7">
        <v>76456.28778169237</v>
      </c>
      <c r="C190" s="5">
        <v>30195.506958344908</v>
      </c>
      <c r="D190" s="5">
        <v>127277.36113852791</v>
      </c>
      <c r="E190" s="6">
        <v>69103.30140504341</v>
      </c>
      <c r="F190" s="5">
        <v>402319.98389230797</v>
      </c>
      <c r="G190" s="7">
        <v>628896.1533942241</v>
      </c>
      <c r="H190" s="41">
        <v>1335.222</v>
      </c>
      <c r="I190" s="41">
        <v>3628.0564652045</v>
      </c>
      <c r="J190" s="45">
        <v>194.97344360999998</v>
      </c>
      <c r="K190" s="8">
        <v>2932.404509</v>
      </c>
      <c r="L190" s="6">
        <v>92964.28360207897</v>
      </c>
      <c r="M190" s="42">
        <v>299.160576853045</v>
      </c>
      <c r="N190" s="32">
        <v>49933.369513303514</v>
      </c>
      <c r="O190" s="46">
        <v>856639.9112859665</v>
      </c>
      <c r="P190" s="41">
        <v>2665.951688684985</v>
      </c>
      <c r="Q190" s="42">
        <v>24509.2</v>
      </c>
      <c r="R190" s="44">
        <v>47047.52048873903</v>
      </c>
    </row>
    <row r="191" spans="1:18" ht="15.75" customHeight="1" hidden="1">
      <c r="A191" s="13">
        <v>40667</v>
      </c>
      <c r="B191" s="7">
        <v>75743.3647886208</v>
      </c>
      <c r="C191" s="5">
        <v>30702.24464872515</v>
      </c>
      <c r="D191" s="5">
        <v>124162.58745766095</v>
      </c>
      <c r="E191" s="6">
        <v>69671.65347222885</v>
      </c>
      <c r="F191" s="5">
        <v>380544.03353076626</v>
      </c>
      <c r="G191" s="7">
        <v>605080.5191093812</v>
      </c>
      <c r="H191" s="41">
        <v>1103.53</v>
      </c>
      <c r="I191" s="41">
        <v>4062.3501496975314</v>
      </c>
      <c r="J191" s="45">
        <v>595.30344361</v>
      </c>
      <c r="K191" s="8">
        <v>3258.8127845355566</v>
      </c>
      <c r="L191" s="6">
        <v>72877.70659559971</v>
      </c>
      <c r="M191" s="42">
        <v>360.2146801501759</v>
      </c>
      <c r="N191" s="32">
        <v>63214.590903155535</v>
      </c>
      <c r="O191" s="46">
        <v>826296.3924547506</v>
      </c>
      <c r="P191" s="41">
        <v>2633.178699302098</v>
      </c>
      <c r="Q191" s="42">
        <v>26977.95124875209</v>
      </c>
      <c r="R191" s="44">
        <v>47346.65129881707</v>
      </c>
    </row>
    <row r="192" spans="1:18" ht="15.75" customHeight="1" hidden="1">
      <c r="A192" s="13">
        <v>40698</v>
      </c>
      <c r="B192" s="7">
        <v>75418.78090862322</v>
      </c>
      <c r="C192" s="5">
        <v>32314.75367181423</v>
      </c>
      <c r="D192" s="5">
        <v>126316.97466999752</v>
      </c>
      <c r="E192" s="6">
        <v>70253.61582255215</v>
      </c>
      <c r="F192" s="5">
        <v>411103.27486864943</v>
      </c>
      <c r="G192" s="7">
        <v>639988.6190330134</v>
      </c>
      <c r="H192" s="41">
        <v>1113.778</v>
      </c>
      <c r="I192" s="41">
        <v>8807.941289649441</v>
      </c>
      <c r="J192" s="45">
        <v>179.43377349000002</v>
      </c>
      <c r="K192" s="8">
        <v>3354.4412090664</v>
      </c>
      <c r="L192" s="6">
        <v>83245.7468239115</v>
      </c>
      <c r="M192" s="42">
        <v>333.593312587078</v>
      </c>
      <c r="N192" s="32">
        <v>62634.72925717845</v>
      </c>
      <c r="O192" s="46">
        <v>875077.0636075195</v>
      </c>
      <c r="P192" s="41">
        <v>2603.306792776538</v>
      </c>
      <c r="Q192" s="42">
        <v>26632.99370326969</v>
      </c>
      <c r="R192" s="44">
        <v>49109.96699406218</v>
      </c>
    </row>
    <row r="193" spans="1:19" ht="15.75" customHeight="1" hidden="1">
      <c r="A193" s="13">
        <v>40728</v>
      </c>
      <c r="B193" s="7">
        <v>78585.05161389898</v>
      </c>
      <c r="C193" s="5">
        <v>31720.918188238265</v>
      </c>
      <c r="D193" s="5">
        <v>126653.07644592701</v>
      </c>
      <c r="E193" s="6">
        <v>70247.93777623566</v>
      </c>
      <c r="F193" s="5">
        <v>389723.32285252446</v>
      </c>
      <c r="G193" s="7">
        <v>618345.2552629254</v>
      </c>
      <c r="H193" s="41">
        <v>1262.942</v>
      </c>
      <c r="I193" s="41">
        <v>7933.136553232001</v>
      </c>
      <c r="J193" s="45">
        <v>1751.72166564</v>
      </c>
      <c r="K193" s="8">
        <v>305.82475157700003</v>
      </c>
      <c r="L193" s="6">
        <v>90804.13782956646</v>
      </c>
      <c r="M193" s="42">
        <v>348.381557621395</v>
      </c>
      <c r="N193" s="32">
        <v>54609.295382354954</v>
      </c>
      <c r="O193" s="46">
        <v>853945.7466168161</v>
      </c>
      <c r="P193" s="41">
        <v>2462.0230517719156</v>
      </c>
      <c r="Q193" s="42">
        <v>26767.340365850243</v>
      </c>
      <c r="R193" s="44">
        <v>48995.38230629637</v>
      </c>
      <c r="S193" s="32"/>
    </row>
    <row r="194" spans="1:19" ht="15.75" customHeight="1" hidden="1">
      <c r="A194" s="13">
        <v>40759</v>
      </c>
      <c r="B194" s="7">
        <v>83513.63737184956</v>
      </c>
      <c r="C194" s="5">
        <v>32649.066461258</v>
      </c>
      <c r="D194" s="5">
        <v>126916.60251138601</v>
      </c>
      <c r="E194" s="6">
        <v>70622.3417749455</v>
      </c>
      <c r="F194" s="5">
        <v>376917.2747405492</v>
      </c>
      <c r="G194" s="7">
        <v>607105.2854881387</v>
      </c>
      <c r="H194" s="41">
        <v>1525.617967</v>
      </c>
      <c r="I194" s="41">
        <v>3772.723956106</v>
      </c>
      <c r="J194" s="45">
        <v>1030.601644</v>
      </c>
      <c r="K194" s="8">
        <v>3069.0622507975</v>
      </c>
      <c r="L194" s="6">
        <v>94995.25134359302</v>
      </c>
      <c r="M194" s="42">
        <v>315.248510198</v>
      </c>
      <c r="N194" s="32">
        <v>47358.55331039737</v>
      </c>
      <c r="O194" s="46">
        <v>842685.98184208</v>
      </c>
      <c r="P194" s="41">
        <v>2535.9199841785003</v>
      </c>
      <c r="Q194" s="42">
        <v>26014.2052870485</v>
      </c>
      <c r="R194" s="44">
        <v>49651.35985446694</v>
      </c>
      <c r="S194" s="32"/>
    </row>
    <row r="195" spans="1:19" ht="15.75" customHeight="1" hidden="1">
      <c r="A195" s="13">
        <v>40790</v>
      </c>
      <c r="B195" s="7">
        <v>85113.95286734967</v>
      </c>
      <c r="C195" s="5">
        <v>33515.6516138258</v>
      </c>
      <c r="D195" s="5">
        <v>126974.6601058632</v>
      </c>
      <c r="E195" s="6">
        <v>71003.748970559</v>
      </c>
      <c r="F195" s="5">
        <v>381492.103888679</v>
      </c>
      <c r="G195" s="7">
        <v>612986.164578927</v>
      </c>
      <c r="H195" s="41">
        <v>1119.211</v>
      </c>
      <c r="I195" s="41">
        <v>5476.6288919656</v>
      </c>
      <c r="J195" s="45">
        <v>724.052785</v>
      </c>
      <c r="K195" s="8">
        <v>3922.798037</v>
      </c>
      <c r="L195" s="6">
        <v>104003.16297190395</v>
      </c>
      <c r="M195" s="42">
        <v>308.32020056019996</v>
      </c>
      <c r="N195" s="32">
        <v>57154.047460545866</v>
      </c>
      <c r="O195" s="46">
        <v>870808.3387932521</v>
      </c>
      <c r="P195" s="41">
        <v>2597.2604368578</v>
      </c>
      <c r="Q195" s="42">
        <v>27323.1439676456</v>
      </c>
      <c r="R195" s="44">
        <v>47860.403664683</v>
      </c>
      <c r="S195" s="32"/>
    </row>
    <row r="196" spans="1:19" ht="15.75" customHeight="1" hidden="1">
      <c r="A196" s="13">
        <v>40820</v>
      </c>
      <c r="B196" s="7">
        <v>83604.5</v>
      </c>
      <c r="C196" s="5">
        <v>32843.7</v>
      </c>
      <c r="D196" s="5">
        <v>127213.2</v>
      </c>
      <c r="E196" s="6">
        <v>71351.1</v>
      </c>
      <c r="F196" s="5">
        <v>377609</v>
      </c>
      <c r="G196" s="7">
        <v>609017.1</v>
      </c>
      <c r="H196" s="41">
        <v>2084.1</v>
      </c>
      <c r="I196" s="41">
        <v>4607</v>
      </c>
      <c r="J196" s="45">
        <v>911.3</v>
      </c>
      <c r="K196" s="8">
        <v>3910.4</v>
      </c>
      <c r="L196" s="6">
        <v>109553.3</v>
      </c>
      <c r="M196" s="42">
        <v>318.9</v>
      </c>
      <c r="N196" s="32">
        <v>60165.6</v>
      </c>
      <c r="O196" s="46">
        <v>874172.2</v>
      </c>
      <c r="P196" s="41">
        <v>2738.358101460447</v>
      </c>
      <c r="Q196" s="42">
        <v>28017.652141925264</v>
      </c>
      <c r="R196" s="44">
        <v>46216.42294878247</v>
      </c>
      <c r="S196" s="32"/>
    </row>
    <row r="197" spans="1:19" ht="15.75" customHeight="1" hidden="1">
      <c r="A197" s="13">
        <v>40851</v>
      </c>
      <c r="B197" s="7">
        <v>85341.28700708305</v>
      </c>
      <c r="C197" s="5">
        <v>33745.1397557608</v>
      </c>
      <c r="D197" s="5">
        <v>127172.70092677772</v>
      </c>
      <c r="E197" s="6">
        <v>71453.38907701781</v>
      </c>
      <c r="F197" s="5">
        <v>430756.7328398548</v>
      </c>
      <c r="G197" s="7">
        <v>663127.9625994111</v>
      </c>
      <c r="H197" s="41">
        <v>1071.545</v>
      </c>
      <c r="I197" s="41">
        <v>3956.188830539917</v>
      </c>
      <c r="J197" s="45">
        <v>1067.5176299799998</v>
      </c>
      <c r="K197" s="8">
        <v>4928.598139896124</v>
      </c>
      <c r="L197" s="6">
        <v>99983.95056935566</v>
      </c>
      <c r="M197" s="42">
        <v>608.7704125234079</v>
      </c>
      <c r="N197" s="32">
        <v>64138.71557808849</v>
      </c>
      <c r="O197" s="46">
        <v>924224.5357668779</v>
      </c>
      <c r="P197" s="41">
        <v>2755.719320114381</v>
      </c>
      <c r="Q197" s="42">
        <v>29792.334706412927</v>
      </c>
      <c r="R197" s="44">
        <v>50108.563052711856</v>
      </c>
      <c r="S197" s="32"/>
    </row>
    <row r="198" spans="1:19" ht="15.75" customHeight="1" hidden="1">
      <c r="A198" s="13">
        <v>40881</v>
      </c>
      <c r="B198" s="7">
        <v>83809.82562617613</v>
      </c>
      <c r="C198" s="5">
        <v>36033.44350454616</v>
      </c>
      <c r="D198" s="5">
        <v>132425.0388905812</v>
      </c>
      <c r="E198" s="6">
        <v>72181.61817402534</v>
      </c>
      <c r="F198" s="5">
        <v>372016.9083356354</v>
      </c>
      <c r="G198" s="7">
        <v>612657.0089047881</v>
      </c>
      <c r="H198" s="41">
        <v>1042.915</v>
      </c>
      <c r="I198" s="41">
        <v>6005.4004488969</v>
      </c>
      <c r="J198" s="45">
        <v>1114.8821868599998</v>
      </c>
      <c r="K198" s="8">
        <v>5193.1934919624</v>
      </c>
      <c r="L198" s="6">
        <v>109465.72838847182</v>
      </c>
      <c r="M198" s="42">
        <v>368.973631752528</v>
      </c>
      <c r="N198" s="32">
        <v>63303.98822250846</v>
      </c>
      <c r="O198" s="46">
        <v>882961.9159014162</v>
      </c>
      <c r="P198" s="41">
        <v>2884.7155837824475</v>
      </c>
      <c r="Q198" s="42">
        <v>28366.883551936127</v>
      </c>
      <c r="R198" s="44">
        <v>51669.55459890654</v>
      </c>
      <c r="S198" s="32"/>
    </row>
    <row r="199" spans="1:19" ht="15.75" customHeight="1" hidden="1">
      <c r="A199" s="13">
        <v>40912</v>
      </c>
      <c r="B199" s="7">
        <v>84758.09993452588</v>
      </c>
      <c r="C199" s="5">
        <v>35994.433152732134</v>
      </c>
      <c r="D199" s="5">
        <v>132814.2099145664</v>
      </c>
      <c r="E199" s="6">
        <v>70973.65329634605</v>
      </c>
      <c r="F199" s="5">
        <v>346577.0835626625</v>
      </c>
      <c r="G199" s="7">
        <v>586359.3799263071</v>
      </c>
      <c r="H199" s="41">
        <v>1481.695</v>
      </c>
      <c r="I199" s="41">
        <v>3766.7715452600423</v>
      </c>
      <c r="J199" s="45">
        <v>1091.41321634</v>
      </c>
      <c r="K199" s="8">
        <v>3185.36553397973</v>
      </c>
      <c r="L199" s="6">
        <v>115355.29027617861</v>
      </c>
      <c r="M199" s="42">
        <v>434.13260952365994</v>
      </c>
      <c r="N199" s="32">
        <v>59752.18523456819</v>
      </c>
      <c r="O199" s="46">
        <v>856184.3332766833</v>
      </c>
      <c r="P199" s="41">
        <v>2821.712367739763</v>
      </c>
      <c r="Q199" s="42">
        <v>28813.052995399325</v>
      </c>
      <c r="R199" s="44">
        <v>49916.131804591445</v>
      </c>
      <c r="S199" s="32"/>
    </row>
    <row r="200" spans="1:19" ht="15.75" customHeight="1" hidden="1">
      <c r="A200" s="13">
        <v>40943</v>
      </c>
      <c r="B200" s="7">
        <v>84859.89986707359</v>
      </c>
      <c r="C200" s="5">
        <v>35068.282943368475</v>
      </c>
      <c r="D200" s="5">
        <v>134939.53384215693</v>
      </c>
      <c r="E200" s="6">
        <v>69704.70168635873</v>
      </c>
      <c r="F200" s="5">
        <v>355238.7194571257</v>
      </c>
      <c r="G200" s="7">
        <v>594951.2379290098</v>
      </c>
      <c r="H200" s="41">
        <v>1515.202</v>
      </c>
      <c r="I200" s="41">
        <v>3103.04692158464</v>
      </c>
      <c r="J200" s="45">
        <v>1099.7932091700002</v>
      </c>
      <c r="K200" s="8">
        <v>701.664080029066</v>
      </c>
      <c r="L200" s="6">
        <v>111905.48699807325</v>
      </c>
      <c r="M200" s="42">
        <v>427.304595419646</v>
      </c>
      <c r="N200" s="32">
        <v>61883.69506895152</v>
      </c>
      <c r="O200" s="46">
        <v>860447.3306693117</v>
      </c>
      <c r="P200" s="41">
        <v>2759.411751148617</v>
      </c>
      <c r="Q200" s="42">
        <v>29158.08906516162</v>
      </c>
      <c r="R200" s="44">
        <v>49456.43867059729</v>
      </c>
      <c r="S200" s="32"/>
    </row>
    <row r="201" spans="1:19" ht="15.75" customHeight="1" hidden="1">
      <c r="A201" s="13">
        <v>40972</v>
      </c>
      <c r="B201" s="7">
        <v>87766.87548346292</v>
      </c>
      <c r="C201" s="5">
        <v>34553.902894812614</v>
      </c>
      <c r="D201" s="5">
        <v>135882.10005695315</v>
      </c>
      <c r="E201" s="6">
        <v>70872.01504789595</v>
      </c>
      <c r="F201" s="5">
        <v>411038.85604893375</v>
      </c>
      <c r="G201" s="7">
        <v>652346.8740485954</v>
      </c>
      <c r="H201" s="41">
        <v>1478.809</v>
      </c>
      <c r="I201" s="41">
        <v>6344.839890877501</v>
      </c>
      <c r="J201" s="45">
        <v>1099.0506297099998</v>
      </c>
      <c r="K201" s="8">
        <v>1554.7469978331999</v>
      </c>
      <c r="L201" s="6">
        <v>105675.52312420629</v>
      </c>
      <c r="M201" s="42">
        <v>460.9075853822955</v>
      </c>
      <c r="N201" s="32">
        <v>57634.14419799658</v>
      </c>
      <c r="O201" s="46">
        <v>914361.7709580644</v>
      </c>
      <c r="P201" s="41">
        <v>2885.45057107393</v>
      </c>
      <c r="Q201" s="42">
        <v>22976.78131303956</v>
      </c>
      <c r="R201" s="44">
        <v>48682.2163227457</v>
      </c>
      <c r="S201" s="32"/>
    </row>
    <row r="202" spans="1:19" ht="15.75" customHeight="1" hidden="1">
      <c r="A202" s="13">
        <v>41003</v>
      </c>
      <c r="B202" s="7">
        <v>89176.48931755185</v>
      </c>
      <c r="C202" s="5">
        <v>35025.17165538208</v>
      </c>
      <c r="D202" s="5">
        <v>134899.50693514047</v>
      </c>
      <c r="E202" s="6">
        <v>70776.94439295943</v>
      </c>
      <c r="F202" s="5">
        <v>413604.75025362393</v>
      </c>
      <c r="G202" s="7">
        <v>654306.3732371059</v>
      </c>
      <c r="H202" s="41">
        <v>1556.537</v>
      </c>
      <c r="I202" s="41">
        <v>5801.60948734979</v>
      </c>
      <c r="J202" s="45">
        <v>1080.74836277</v>
      </c>
      <c r="K202" s="8">
        <v>1167.943064535014</v>
      </c>
      <c r="L202" s="6">
        <v>106091.22996343728</v>
      </c>
      <c r="M202" s="42">
        <v>406.22929911051796</v>
      </c>
      <c r="N202" s="32">
        <v>58454.321538450604</v>
      </c>
      <c r="O202" s="46">
        <v>918041.4812703108</v>
      </c>
      <c r="P202" s="41">
        <v>2790.1429762011853</v>
      </c>
      <c r="Q202" s="42">
        <v>22428.198355347962</v>
      </c>
      <c r="R202" s="44">
        <v>47816.85665817043</v>
      </c>
      <c r="S202" s="32"/>
    </row>
    <row r="203" spans="1:19" ht="15.75" customHeight="1" hidden="1">
      <c r="A203" s="13">
        <v>41033</v>
      </c>
      <c r="B203" s="7">
        <v>91156.01958570305</v>
      </c>
      <c r="C203" s="5">
        <v>34945.6947022148</v>
      </c>
      <c r="D203" s="5">
        <v>134116.2918903417</v>
      </c>
      <c r="E203" s="6">
        <v>75286.2817948374</v>
      </c>
      <c r="F203" s="5">
        <v>425156.63291932363</v>
      </c>
      <c r="G203" s="7">
        <v>669504.9013067175</v>
      </c>
      <c r="H203" s="41">
        <v>1632.962</v>
      </c>
      <c r="I203" s="41">
        <v>3586.473140854333</v>
      </c>
      <c r="J203" s="45">
        <v>49.19253057000001</v>
      </c>
      <c r="K203" s="8">
        <v>2052.9093821399997</v>
      </c>
      <c r="L203" s="6">
        <v>103244.94422507088</v>
      </c>
      <c r="M203" s="42">
        <v>404.15151633362996</v>
      </c>
      <c r="N203" s="32">
        <v>67724.62885804461</v>
      </c>
      <c r="O203" s="46">
        <v>939356.1825454342</v>
      </c>
      <c r="P203" s="41">
        <v>2887.5245964966307</v>
      </c>
      <c r="Q203" s="42">
        <v>26897.386207970292</v>
      </c>
      <c r="R203" s="44">
        <v>49131.26515155845</v>
      </c>
      <c r="S203" s="32"/>
    </row>
    <row r="204" spans="1:19" ht="15.75" customHeight="1">
      <c r="A204" s="13">
        <v>41064</v>
      </c>
      <c r="B204" s="7">
        <v>91384.34956669837</v>
      </c>
      <c r="C204" s="5">
        <v>36269.3001443012</v>
      </c>
      <c r="D204" s="5">
        <v>136714.5980753081</v>
      </c>
      <c r="E204" s="6">
        <v>75783.12338267363</v>
      </c>
      <c r="F204" s="5">
        <v>369930.90738595295</v>
      </c>
      <c r="G204" s="7">
        <v>618697.9289882359</v>
      </c>
      <c r="H204" s="41">
        <v>1876.806</v>
      </c>
      <c r="I204" s="41">
        <v>3925.9665552144957</v>
      </c>
      <c r="J204" s="45">
        <v>412.99217190999997</v>
      </c>
      <c r="K204" s="8">
        <v>2728.6366338249836</v>
      </c>
      <c r="L204" s="6">
        <v>122329.52647481611</v>
      </c>
      <c r="M204" s="42">
        <v>487.6599941648785</v>
      </c>
      <c r="N204" s="32">
        <v>68455.99942250896</v>
      </c>
      <c r="O204" s="46">
        <v>910299.8658073737</v>
      </c>
      <c r="P204" s="41">
        <v>3083.6774514934064</v>
      </c>
      <c r="Q204" s="42">
        <v>24242.75302641427</v>
      </c>
      <c r="R204" s="44">
        <v>49790.801942226535</v>
      </c>
      <c r="S204" s="32"/>
    </row>
    <row r="205" spans="1:19" ht="15.75" customHeight="1">
      <c r="A205" s="13">
        <v>41094</v>
      </c>
      <c r="B205" s="7">
        <v>98382.62774223406</v>
      </c>
      <c r="C205" s="5">
        <v>35496.12187248391</v>
      </c>
      <c r="D205" s="5">
        <v>136630.76520391487</v>
      </c>
      <c r="E205" s="6">
        <v>77682.33925077024</v>
      </c>
      <c r="F205" s="5">
        <v>395364.2709478174</v>
      </c>
      <c r="G205" s="7">
        <v>645173.4972749865</v>
      </c>
      <c r="H205" s="41">
        <v>2072.124</v>
      </c>
      <c r="I205" s="41">
        <v>3249.753612776288</v>
      </c>
      <c r="J205" s="45">
        <v>146.05067693</v>
      </c>
      <c r="K205" s="8">
        <v>2751.2126752029826</v>
      </c>
      <c r="L205" s="6">
        <v>124101.68618888553</v>
      </c>
      <c r="M205" s="42">
        <v>395.4336476809282</v>
      </c>
      <c r="N205" s="32">
        <v>57484.1453463477</v>
      </c>
      <c r="O205" s="46">
        <v>933756.5311650438</v>
      </c>
      <c r="P205" s="41">
        <v>2970.4374520983065</v>
      </c>
      <c r="Q205" s="42">
        <v>24868.537926476474</v>
      </c>
      <c r="R205" s="44">
        <v>48822.31424940616</v>
      </c>
      <c r="S205" s="32"/>
    </row>
    <row r="206" spans="1:19" ht="15.75" customHeight="1">
      <c r="A206" s="13">
        <v>41125</v>
      </c>
      <c r="B206" s="7">
        <v>97907.6116659786</v>
      </c>
      <c r="C206" s="5">
        <v>35754.20864564344</v>
      </c>
      <c r="D206" s="5">
        <v>135650.61588188368</v>
      </c>
      <c r="E206" s="6">
        <v>77987.01945636935</v>
      </c>
      <c r="F206" s="5">
        <v>367616.12938914134</v>
      </c>
      <c r="G206" s="7">
        <v>617007.9733730378</v>
      </c>
      <c r="H206" s="41">
        <v>1955.866</v>
      </c>
      <c r="I206" s="41">
        <v>2357.4808087414003</v>
      </c>
      <c r="J206" s="45">
        <v>393.41489346000003</v>
      </c>
      <c r="K206" s="8">
        <v>4657.7173166196</v>
      </c>
      <c r="L206" s="6">
        <v>114482.7539469534</v>
      </c>
      <c r="M206" s="42">
        <v>454.961208774118</v>
      </c>
      <c r="N206" s="32">
        <v>60352.57156630394</v>
      </c>
      <c r="O206" s="46">
        <v>899570.3507798688</v>
      </c>
      <c r="P206" s="41">
        <v>1702.9001914878536</v>
      </c>
      <c r="Q206" s="42">
        <v>23146.83793608227</v>
      </c>
      <c r="R206" s="44">
        <v>49125.929034897556</v>
      </c>
      <c r="S206" s="32"/>
    </row>
    <row r="207" spans="1:19" ht="15.75" customHeight="1">
      <c r="A207" s="13">
        <v>41156</v>
      </c>
      <c r="B207" s="7">
        <v>96881.462614305</v>
      </c>
      <c r="C207" s="5">
        <v>37030.468995217656</v>
      </c>
      <c r="D207" s="5">
        <v>136326.9218861715</v>
      </c>
      <c r="E207" s="6">
        <v>77467.35073782987</v>
      </c>
      <c r="F207" s="5">
        <v>385672.81742309337</v>
      </c>
      <c r="G207" s="7">
        <v>636497.5590423124</v>
      </c>
      <c r="H207" s="41">
        <v>2602.277</v>
      </c>
      <c r="I207" s="41">
        <v>5054.3314289326</v>
      </c>
      <c r="J207" s="45">
        <v>733.80487336</v>
      </c>
      <c r="K207" s="8">
        <v>2917.7640274945998</v>
      </c>
      <c r="L207" s="6">
        <v>109620.8530469499</v>
      </c>
      <c r="M207" s="42">
        <v>521.980057976117</v>
      </c>
      <c r="N207" s="32">
        <v>60369.26086181177</v>
      </c>
      <c r="O207" s="46">
        <v>915199.2929531424</v>
      </c>
      <c r="P207" s="41">
        <v>1894.7533679080273</v>
      </c>
      <c r="Q207" s="42">
        <v>24988.138734956254</v>
      </c>
      <c r="R207" s="44">
        <v>48779.17467082281</v>
      </c>
      <c r="S207" s="32"/>
    </row>
    <row r="208" spans="1:19" ht="15.75" customHeight="1">
      <c r="A208" s="13">
        <v>41186</v>
      </c>
      <c r="B208" s="7">
        <v>97076.17204570679</v>
      </c>
      <c r="C208" s="5">
        <v>37064.39128620577</v>
      </c>
      <c r="D208" s="5">
        <v>136773.42095758097</v>
      </c>
      <c r="E208" s="6">
        <v>79028.25118018025</v>
      </c>
      <c r="F208" s="5">
        <v>407842.7077705062</v>
      </c>
      <c r="G208" s="7">
        <v>660708.7711944731</v>
      </c>
      <c r="H208" s="41">
        <v>2485.937</v>
      </c>
      <c r="I208" s="41">
        <v>5773.041985878266</v>
      </c>
      <c r="J208" s="45">
        <v>1136.95110424</v>
      </c>
      <c r="K208" s="8">
        <v>2362.9800911197667</v>
      </c>
      <c r="L208" s="6">
        <v>107730.51994653618</v>
      </c>
      <c r="M208" s="42">
        <v>605.8707097052073</v>
      </c>
      <c r="N208" s="32">
        <v>61317.33187873989</v>
      </c>
      <c r="O208" s="46">
        <v>939197.5759563992</v>
      </c>
      <c r="P208" s="41">
        <v>2199.591550423412</v>
      </c>
      <c r="Q208" s="42">
        <v>25512.491195062394</v>
      </c>
      <c r="R208" s="44">
        <v>54888.6569029497</v>
      </c>
      <c r="S208" s="32"/>
    </row>
    <row r="209" spans="1:19" ht="15.75" customHeight="1">
      <c r="A209" s="13">
        <v>41217</v>
      </c>
      <c r="B209" s="7">
        <v>97482.07086512537</v>
      </c>
      <c r="C209" s="5">
        <v>39064.807807585894</v>
      </c>
      <c r="D209" s="5">
        <v>138489.4892470404</v>
      </c>
      <c r="E209" s="6">
        <v>78044.76864116926</v>
      </c>
      <c r="F209" s="5">
        <v>410271.21637331153</v>
      </c>
      <c r="G209" s="7">
        <v>665870.282069107</v>
      </c>
      <c r="H209" s="41">
        <v>2953.724</v>
      </c>
      <c r="I209" s="41">
        <v>6887.7218985971</v>
      </c>
      <c r="J209" s="45">
        <v>1303.65554947</v>
      </c>
      <c r="K209" s="8">
        <v>3646.1320080641003</v>
      </c>
      <c r="L209" s="6">
        <v>117066.49395234675</v>
      </c>
      <c r="M209" s="42">
        <v>427.34712131924</v>
      </c>
      <c r="N209" s="32">
        <v>60343.331037252436</v>
      </c>
      <c r="O209" s="46">
        <v>955980.7585012821</v>
      </c>
      <c r="P209" s="41">
        <v>1540.1135014479787</v>
      </c>
      <c r="Q209" s="42">
        <v>28097.316402587625</v>
      </c>
      <c r="R209" s="44">
        <v>54908.7964045501</v>
      </c>
      <c r="S209" s="32"/>
    </row>
    <row r="210" spans="1:19" ht="15.75" customHeight="1">
      <c r="A210" s="13">
        <v>41247</v>
      </c>
      <c r="B210" s="7">
        <v>101361.58656761546</v>
      </c>
      <c r="C210" s="5">
        <v>41808.67688773029</v>
      </c>
      <c r="D210" s="5">
        <v>143888.01180297983</v>
      </c>
      <c r="E210" s="6">
        <v>80502.05967570072</v>
      </c>
      <c r="F210" s="5">
        <v>425858.106576722</v>
      </c>
      <c r="G210" s="7">
        <v>692056.8549431327</v>
      </c>
      <c r="H210" s="41">
        <v>2645.378</v>
      </c>
      <c r="I210" s="41">
        <v>5655.352769101733</v>
      </c>
      <c r="J210" s="45">
        <v>1683.54041646</v>
      </c>
      <c r="K210" s="8">
        <v>3240.23103006</v>
      </c>
      <c r="L210" s="6">
        <v>94514.34247861718</v>
      </c>
      <c r="M210" s="42">
        <v>387.41557493874535</v>
      </c>
      <c r="N210" s="32">
        <v>66575.49062187207</v>
      </c>
      <c r="O210" s="46">
        <v>968120.192401798</v>
      </c>
      <c r="P210" s="41">
        <v>1208.2960913727682</v>
      </c>
      <c r="Q210" s="42">
        <v>31067.654204137452</v>
      </c>
      <c r="R210" s="44">
        <v>64923.748210942336</v>
      </c>
      <c r="S210" s="32"/>
    </row>
    <row r="211" spans="1:19" ht="15.75" customHeight="1">
      <c r="A211" s="13">
        <v>41278</v>
      </c>
      <c r="B211" s="7">
        <v>103641.42483111612</v>
      </c>
      <c r="C211" s="5">
        <v>38751.752792921485</v>
      </c>
      <c r="D211" s="5">
        <v>146025.2707457936</v>
      </c>
      <c r="E211" s="6">
        <v>77722.96323623917</v>
      </c>
      <c r="F211" s="5">
        <v>452468.2385693192</v>
      </c>
      <c r="G211" s="7">
        <v>714968.2253442735</v>
      </c>
      <c r="H211" s="41">
        <v>2554.8196</v>
      </c>
      <c r="I211" s="41">
        <v>5743.2109549015995</v>
      </c>
      <c r="J211" s="45">
        <v>2005.163344</v>
      </c>
      <c r="K211" s="8">
        <v>3375.5633542003</v>
      </c>
      <c r="L211" s="6">
        <v>84045.24561303452</v>
      </c>
      <c r="M211" s="42">
        <v>754.16461722296</v>
      </c>
      <c r="N211" s="32">
        <v>63197.49806743968</v>
      </c>
      <c r="O211" s="46">
        <v>980285.3157261888</v>
      </c>
      <c r="P211" s="41">
        <v>990.1389764976954</v>
      </c>
      <c r="Q211" s="42">
        <v>31565.876404111816</v>
      </c>
      <c r="R211" s="44">
        <v>64930.754908843934</v>
      </c>
      <c r="S211" s="32"/>
    </row>
    <row r="212" spans="1:19" ht="15.75" customHeight="1">
      <c r="A212" s="13">
        <v>41309</v>
      </c>
      <c r="B212" s="7">
        <v>106291.6191646241</v>
      </c>
      <c r="C212" s="5">
        <v>38916.4462463089</v>
      </c>
      <c r="D212" s="5">
        <v>147538.5932896294</v>
      </c>
      <c r="E212" s="6">
        <v>78434.000505822</v>
      </c>
      <c r="F212" s="5">
        <v>385569.57175160054</v>
      </c>
      <c r="G212" s="7">
        <v>650458.6117933609</v>
      </c>
      <c r="H212" s="41">
        <v>2598.7691</v>
      </c>
      <c r="I212" s="41">
        <v>5309.8425065540005</v>
      </c>
      <c r="J212" s="45">
        <v>2087.05935615</v>
      </c>
      <c r="K212" s="8">
        <v>4666.607581872499</v>
      </c>
      <c r="L212" s="6">
        <v>106916.125585137</v>
      </c>
      <c r="M212" s="42">
        <v>807.0022415512001</v>
      </c>
      <c r="N212" s="32">
        <v>66439.04360861685</v>
      </c>
      <c r="O212" s="46">
        <v>945574.6809378666</v>
      </c>
      <c r="P212" s="41">
        <v>979.6544115415606</v>
      </c>
      <c r="Q212" s="42">
        <v>28510.423479334862</v>
      </c>
      <c r="R212" s="44">
        <v>54463.202254289885</v>
      </c>
      <c r="S212" s="32"/>
    </row>
    <row r="213" spans="1:19" ht="15.75" customHeight="1">
      <c r="A213" s="13">
        <v>41337</v>
      </c>
      <c r="B213" s="7">
        <v>107527.05209255208</v>
      </c>
      <c r="C213" s="5">
        <v>39164.3016351526</v>
      </c>
      <c r="D213" s="5">
        <v>149898.52133020444</v>
      </c>
      <c r="E213" s="6">
        <v>76186.21804336256</v>
      </c>
      <c r="F213" s="5">
        <v>419145.27462464356</v>
      </c>
      <c r="G213" s="7">
        <v>684394.3156333632</v>
      </c>
      <c r="H213" s="41">
        <v>2255.052584</v>
      </c>
      <c r="I213" s="41">
        <v>7383.267495743</v>
      </c>
      <c r="J213" s="45">
        <v>2074.59408451</v>
      </c>
      <c r="K213" s="8">
        <v>3777.6737054855994</v>
      </c>
      <c r="L213" s="6">
        <v>109820.4615187282</v>
      </c>
      <c r="M213" s="42">
        <v>466.03184701176593</v>
      </c>
      <c r="N213" s="32">
        <v>61967.02657995759</v>
      </c>
      <c r="O213" s="46">
        <v>979665.4755413515</v>
      </c>
      <c r="P213" s="41">
        <v>1047.8503617295296</v>
      </c>
      <c r="Q213" s="42">
        <v>31228.834401101027</v>
      </c>
      <c r="R213" s="44">
        <v>55486.06327628459</v>
      </c>
      <c r="S213" s="32"/>
    </row>
    <row r="214" spans="1:19" ht="15.75" customHeight="1">
      <c r="A214" s="13">
        <v>41368</v>
      </c>
      <c r="B214" s="7">
        <v>109069.37230200633</v>
      </c>
      <c r="C214" s="5">
        <v>37780.25260763099</v>
      </c>
      <c r="D214" s="5">
        <v>149015.76377286506</v>
      </c>
      <c r="E214" s="6">
        <v>75864.90112122947</v>
      </c>
      <c r="F214" s="5">
        <v>422102.5226919706</v>
      </c>
      <c r="G214" s="7">
        <v>684763.4401936961</v>
      </c>
      <c r="H214" s="41">
        <v>2378.94032</v>
      </c>
      <c r="I214" s="41">
        <v>9905.084723923965</v>
      </c>
      <c r="J214" s="45">
        <v>2252.31105316</v>
      </c>
      <c r="K214" s="8">
        <v>6177.3104167951415</v>
      </c>
      <c r="L214" s="6">
        <v>111499.81338063299</v>
      </c>
      <c r="M214" s="42">
        <v>414.760302605878</v>
      </c>
      <c r="N214" s="32">
        <v>65937.96091961667</v>
      </c>
      <c r="O214" s="46">
        <v>992398.9936124372</v>
      </c>
      <c r="P214" s="41">
        <v>1104.7091760099158</v>
      </c>
      <c r="Q214" s="42">
        <v>29123.561871476242</v>
      </c>
      <c r="R214" s="44">
        <v>52831.10503802644</v>
      </c>
      <c r="S214" s="32"/>
    </row>
    <row r="215" spans="1:19" ht="15.75" customHeight="1">
      <c r="A215" s="13">
        <v>41398</v>
      </c>
      <c r="B215" s="7">
        <v>106735.2740661859</v>
      </c>
      <c r="C215" s="5">
        <v>37540.20188631893</v>
      </c>
      <c r="D215" s="5">
        <v>150060.349384072</v>
      </c>
      <c r="E215" s="6">
        <v>75028.9669185584</v>
      </c>
      <c r="F215" s="5">
        <v>455763.45858387725</v>
      </c>
      <c r="G215" s="7">
        <v>718392.9767728266</v>
      </c>
      <c r="H215" s="41">
        <v>2453.970314</v>
      </c>
      <c r="I215" s="41">
        <v>6335.933228955917</v>
      </c>
      <c r="J215" s="45">
        <v>1222.0581701100002</v>
      </c>
      <c r="K215" s="8">
        <v>4094.4430260318004</v>
      </c>
      <c r="L215" s="6">
        <v>116561.49309773525</v>
      </c>
      <c r="M215" s="42">
        <v>451.511737786548</v>
      </c>
      <c r="N215" s="32">
        <v>65592.47640108377</v>
      </c>
      <c r="O215" s="46">
        <v>1021840.1368147159</v>
      </c>
      <c r="P215" s="41">
        <v>1215.6319843220642</v>
      </c>
      <c r="Q215" s="42">
        <v>26541.251021432898</v>
      </c>
      <c r="R215" s="44">
        <v>51502.47627320682</v>
      </c>
      <c r="S215" s="32"/>
    </row>
    <row r="216" spans="1:19" ht="15.75" customHeight="1">
      <c r="A216" s="13">
        <v>41429</v>
      </c>
      <c r="B216" s="7">
        <v>108051.10349062947</v>
      </c>
      <c r="C216" s="5">
        <v>38547.35022861349</v>
      </c>
      <c r="D216" s="5">
        <v>152975.4751203629</v>
      </c>
      <c r="E216" s="6">
        <v>75141.59076811194</v>
      </c>
      <c r="F216" s="5">
        <v>421524.42024419096</v>
      </c>
      <c r="G216" s="7">
        <v>688188.8363612792</v>
      </c>
      <c r="H216" s="41">
        <v>2339.763894</v>
      </c>
      <c r="I216" s="41">
        <v>4835.941547502629</v>
      </c>
      <c r="J216" s="45">
        <v>1484.4217406999999</v>
      </c>
      <c r="K216" s="8">
        <v>3451.672539325167</v>
      </c>
      <c r="L216" s="6">
        <v>125085.5052976535</v>
      </c>
      <c r="M216" s="42">
        <v>450.3451012013792</v>
      </c>
      <c r="N216" s="32">
        <v>69467.39184243786</v>
      </c>
      <c r="O216" s="46">
        <v>1003354.9818147292</v>
      </c>
      <c r="P216" s="41">
        <v>1271.0925735450653</v>
      </c>
      <c r="Q216" s="42">
        <v>27986.487260750673</v>
      </c>
      <c r="R216" s="44">
        <v>53138.4446421846</v>
      </c>
      <c r="S216" s="32"/>
    </row>
    <row r="217" spans="1:18" ht="12" customHeight="1" thickBot="1">
      <c r="A217" s="114"/>
      <c r="B217" s="104"/>
      <c r="C217" s="18"/>
      <c r="D217" s="19"/>
      <c r="E217" s="19"/>
      <c r="F217" s="19"/>
      <c r="G217" s="104"/>
      <c r="H217" s="102"/>
      <c r="I217" s="102"/>
      <c r="J217" s="102"/>
      <c r="K217" s="21"/>
      <c r="L217" s="19"/>
      <c r="M217" s="102"/>
      <c r="N217" s="102"/>
      <c r="O217" s="105"/>
      <c r="P217" s="20"/>
      <c r="Q217" s="102"/>
      <c r="R217" s="103"/>
    </row>
    <row r="218" spans="1:18" ht="8.25" customHeight="1" thickTop="1">
      <c r="A218" s="93"/>
      <c r="B218" s="93"/>
      <c r="C218" s="93"/>
      <c r="D218" s="93"/>
      <c r="E218" s="93"/>
      <c r="F218" s="93"/>
      <c r="G218" s="52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</row>
    <row r="219" spans="1:18" ht="8.25" customHeight="1" hidden="1">
      <c r="A219" s="93"/>
      <c r="B219" s="93"/>
      <c r="C219" s="93"/>
      <c r="D219" s="93"/>
      <c r="E219" s="93"/>
      <c r="F219" s="93"/>
      <c r="G219" s="52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</row>
    <row r="220" spans="1:18" ht="13.5">
      <c r="A220" s="29" t="s">
        <v>82</v>
      </c>
      <c r="B220" s="35"/>
      <c r="C220" s="35"/>
      <c r="D220" s="35"/>
      <c r="E220" s="35"/>
      <c r="F220" s="35"/>
      <c r="K220" s="35" t="s">
        <v>59</v>
      </c>
      <c r="Q220" s="32"/>
      <c r="R220" s="35"/>
    </row>
    <row r="221" spans="1:18" ht="13.5">
      <c r="A221" s="29" t="s">
        <v>86</v>
      </c>
      <c r="B221" s="35"/>
      <c r="C221" s="35"/>
      <c r="D221" s="35"/>
      <c r="E221" s="35"/>
      <c r="F221" s="35"/>
      <c r="G221" s="36"/>
      <c r="H221" s="35"/>
      <c r="L221" s="35"/>
      <c r="M221" s="35"/>
      <c r="N221" s="47"/>
      <c r="O221" s="36"/>
      <c r="P221" s="35"/>
      <c r="Q221" s="36"/>
      <c r="R221" s="36"/>
    </row>
    <row r="222" spans="1:18" ht="13.5">
      <c r="A222" s="29" t="s">
        <v>57</v>
      </c>
      <c r="B222" s="35"/>
      <c r="C222" s="35"/>
      <c r="D222" s="35"/>
      <c r="E222" s="36"/>
      <c r="F222" s="35"/>
      <c r="G222" s="36"/>
      <c r="H222" s="32"/>
      <c r="I222" s="35"/>
      <c r="J222" s="35"/>
      <c r="K222" s="35"/>
      <c r="L222" s="35"/>
      <c r="M222" s="35"/>
      <c r="N222" s="48"/>
      <c r="O222" s="49"/>
      <c r="P222" s="36"/>
      <c r="Q222" s="35"/>
      <c r="R222" s="35"/>
    </row>
    <row r="223" spans="1:18" ht="12">
      <c r="A223" s="35" t="s">
        <v>58</v>
      </c>
      <c r="B223" s="35"/>
      <c r="C223" s="35"/>
      <c r="D223" s="35"/>
      <c r="E223" s="35"/>
      <c r="F223" s="35"/>
      <c r="G223" s="36"/>
      <c r="H223" s="35"/>
      <c r="I223" s="35"/>
      <c r="J223" s="50"/>
      <c r="K223" s="35"/>
      <c r="L223" s="35"/>
      <c r="M223" s="51"/>
      <c r="N223" s="36"/>
      <c r="O223" s="35"/>
      <c r="P223" s="35"/>
      <c r="Q223" s="35"/>
      <c r="R223" s="35"/>
    </row>
  </sheetData>
  <sheetProtection/>
  <mergeCells count="1">
    <mergeCell ref="K114:L114"/>
  </mergeCells>
  <printOptions horizontalCentered="1" verticalCentered="1"/>
  <pageMargins left="0" right="0" top="0.25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Ghanish Beegoo</cp:lastModifiedBy>
  <cp:lastPrinted>2013-07-04T11:31:05Z</cp:lastPrinted>
  <dcterms:created xsi:type="dcterms:W3CDTF">1999-05-04T16:31:49Z</dcterms:created>
  <dcterms:modified xsi:type="dcterms:W3CDTF">2013-08-01T10:26:46Z</dcterms:modified>
  <cp:category/>
  <cp:version/>
  <cp:contentType/>
  <cp:contentStatus/>
</cp:coreProperties>
</file>