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externalReferences>
    <externalReference r:id="rId4"/>
    <externalReference r:id="rId5"/>
  </externalReferences>
  <definedNames>
    <definedName name="_xlnm.Print_Area" localSheetId="0">'42-43-44'!$A$1:$E$61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  <comment ref="M10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replace column accordingly as month changes
</t>
        </r>
      </text>
    </comment>
    <comment ref="M8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replace column accordingly as month changes
</t>
        </r>
      </text>
    </comment>
  </commentList>
</comments>
</file>

<file path=xl/sharedStrings.xml><?xml version="1.0" encoding="utf-8"?>
<sst xmlns="http://schemas.openxmlformats.org/spreadsheetml/2006/main" count="86" uniqueCount="75">
  <si>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</si>
  <si>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</si>
  <si>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</si>
  <si>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</si>
  <si>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</si>
  <si>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</si>
  <si>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</si>
  <si>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</si>
  <si>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</si>
  <si>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</si>
  <si>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</si>
  <si>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</si>
  <si>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</si>
  <si>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</si>
  <si>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</si>
  <si>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</si>
  <si>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</si>
  <si>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</si>
  <si>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</si>
  <si>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</si>
  <si>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</si>
  <si>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</si>
  <si>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</si>
  <si>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</si>
  <si>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</si>
  <si>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</si>
  <si>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</si>
  <si>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</si>
  <si>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</si>
  <si>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</si>
  <si>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</si>
  <si>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</si>
  <si>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</si>
  <si>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</si>
  <si>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</si>
  <si>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</si>
  <si>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</si>
  <si>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</si>
  <si>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</si>
  <si>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</si>
  <si>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</si>
  <si>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</si>
  <si>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</si>
  <si>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</si>
  <si>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to copy/p/s fr erm yrly</t>
  </si>
  <si>
    <t>rounded</t>
  </si>
  <si>
    <t>c/p/s/erm yrly</t>
  </si>
  <si>
    <t>Source: Reuters with reference to Asian Markets, 09 30 hrs, Mauritian time.</t>
  </si>
  <si>
    <t>Round</t>
  </si>
  <si>
    <t>12 Months</t>
  </si>
  <si>
    <t>fr Euraug2012</t>
  </si>
  <si>
    <t xml:space="preserve">Table 42: Exchange Rate of the Rupee vis-à-vis Major Trading Partner Currencies: </t>
  </si>
  <si>
    <t>Table 43: Exchange Rate of Selected Currencies vis-à-vis the Euro (Period Average):</t>
  </si>
  <si>
    <t>check</t>
  </si>
  <si>
    <t>97.41/44</t>
  </si>
  <si>
    <t>1.3195/97</t>
  </si>
  <si>
    <t>1.5489/92</t>
  </si>
  <si>
    <t>ended July  2012</t>
  </si>
  <si>
    <t>ended July  2013</t>
  </si>
  <si>
    <t>Notes: (i)   [1] is calculated on the basis of the daily average exchange rates for the period August 2011 to July 2012.</t>
  </si>
  <si>
    <t xml:space="preserve">                   [2] is calculated on the basis of the daily average exchange rates for the period August 2012 to July 2013.</t>
  </si>
  <si>
    <t xml:space="preserve">                 January 1999 and July 2013</t>
  </si>
  <si>
    <t>Table 44: Exchange Rate of Selected Currencies vis-à-vis the US Dollar:   June 2013 and  July 2013</t>
  </si>
  <si>
    <t>101.19/20</t>
  </si>
  <si>
    <t>97.84/88</t>
  </si>
  <si>
    <t>99.60/62</t>
  </si>
  <si>
    <t>1.2788/91</t>
  </si>
  <si>
    <t>1.3278/82</t>
  </si>
  <si>
    <t>1.3086/89</t>
  </si>
  <si>
    <t>1.4877/78</t>
  </si>
  <si>
    <t>1.5391/95</t>
  </si>
  <si>
    <t>1.5189/92</t>
  </si>
  <si>
    <t>Source:Financial Markets Operations Division.</t>
  </si>
  <si>
    <t xml:space="preserve">              August  2012 - July 2013</t>
  </si>
  <si>
    <t>Source: Financial Markets Operations Division.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</si>
</sst>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  <numFmt numFmtId="188" formatCode="#,##0_);\(#,##0\)"/>
    <numFmt numFmtId="189" formatCode="#,##0.00_);\(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85" fontId="0" fillId="34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3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4" fontId="53" fillId="35" borderId="0" xfId="0" applyNumberFormat="1" applyFont="1" applyFill="1" applyAlignment="1">
      <alignment horizontal="center"/>
    </xf>
    <xf numFmtId="185" fontId="53" fillId="35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72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53" fillId="35" borderId="0" xfId="0" applyFont="1" applyFill="1" applyAlignment="1">
      <alignment/>
    </xf>
    <xf numFmtId="189" fontId="0" fillId="0" borderId="27" xfId="0" applyNumberFormat="1" applyFont="1" applyFill="1" applyBorder="1" applyAlignment="1" applyProtection="1">
      <alignment horizontal="center"/>
      <protection/>
    </xf>
    <xf numFmtId="4" fontId="53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172" fontId="15" fillId="10" borderId="16" xfId="57" applyNumberFormat="1" applyFont="1" applyFill="1" applyBorder="1">
      <alignment/>
      <protection/>
    </xf>
    <xf numFmtId="0" fontId="1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Markets%20Analysis\Daily%20Exchange%20Rate\working-Exchange%20Rates\Reuters\Euraug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Markets%20Analysis\Daily%20Exchange%20Rate\working-Exchange%20Rates\Reuters\ERM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verage-App.Dep"/>
      <sheetName val="Sheet3"/>
      <sheetName val="Dec11"/>
    </sheetNames>
    <sheetDataSet>
      <sheetData sheetId="1">
        <row r="20">
          <cell r="D20">
            <v>1.6588434782608694</v>
          </cell>
          <cell r="E20">
            <v>39.173634782608694</v>
          </cell>
          <cell r="F20">
            <v>13178.248695652173</v>
          </cell>
          <cell r="G20">
            <v>40.68350869565218</v>
          </cell>
          <cell r="H20">
            <v>10.150034782608698</v>
          </cell>
          <cell r="I20">
            <v>1473.1717391304346</v>
          </cell>
          <cell r="J20">
            <v>56.73473913043479</v>
          </cell>
          <cell r="L20">
            <v>12.95701304347826</v>
          </cell>
          <cell r="M20">
            <v>41.13710754342079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"/>
      <sheetName val="Sm-Av-ApDp"/>
      <sheetName val="MonthlyExrt"/>
      <sheetName val="DayAvgExrt"/>
      <sheetName val="YearlyExrt"/>
      <sheetName val="Graphs"/>
      <sheetName val="EOP"/>
      <sheetName val="Weekly"/>
      <sheetName val="ERM2009"/>
      <sheetName val="Sheet1"/>
    </sheetNames>
    <sheetDataSet>
      <sheetData sheetId="4">
        <row r="9">
          <cell r="AN9">
            <v>-3.3094996470988236</v>
          </cell>
        </row>
        <row r="10">
          <cell r="AN10">
            <v>-4.534024595229047</v>
          </cell>
        </row>
        <row r="11">
          <cell r="AN11">
            <v>3.376184453302744</v>
          </cell>
        </row>
        <row r="12">
          <cell r="AN12">
            <v>7.866394304010882</v>
          </cell>
        </row>
        <row r="13">
          <cell r="AN13">
            <v>-6.777291271525277</v>
          </cell>
        </row>
        <row r="14">
          <cell r="AN14">
            <v>-6.962800138183878</v>
          </cell>
        </row>
        <row r="15">
          <cell r="AN15">
            <v>-6.222903973776583</v>
          </cell>
        </row>
        <row r="16">
          <cell r="AN16">
            <v>8.653088952850574</v>
          </cell>
        </row>
        <row r="17">
          <cell r="AN17">
            <v>-1.3297473971174534</v>
          </cell>
        </row>
        <row r="18">
          <cell r="AN18">
            <v>-4.29546536197517</v>
          </cell>
        </row>
        <row r="19">
          <cell r="AN19">
            <v>-3.443402945171259</v>
          </cell>
        </row>
        <row r="20">
          <cell r="AN20">
            <v>-2.7612751387595003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43">
      <pane xSplit="1" topLeftCell="B1" activePane="topRight" state="frozen"/>
      <selection pane="topLeft" activeCell="A1" sqref="A1"/>
      <selection pane="topRight" activeCell="A50" sqref="A50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  <col min="6" max="6" width="9.57421875" style="0" customWidth="1"/>
    <col min="11" max="11" width="13.00390625" style="0" customWidth="1"/>
  </cols>
  <sheetData>
    <row r="1" spans="1:4" ht="15.75">
      <c r="A1" s="1" t="s">
        <v>51</v>
      </c>
      <c r="B1" s="2"/>
      <c r="C1" s="12"/>
      <c r="D1" s="3"/>
    </row>
    <row r="2" spans="1:4" ht="15.75">
      <c r="A2" s="1" t="s">
        <v>73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49</v>
      </c>
      <c r="C5" s="19" t="s">
        <v>49</v>
      </c>
      <c r="D5" s="20" t="s">
        <v>4</v>
      </c>
    </row>
    <row r="6" spans="1:13" ht="13.5" customHeight="1">
      <c r="A6" s="21"/>
      <c r="B6" s="19" t="s">
        <v>57</v>
      </c>
      <c r="C6" s="19" t="s">
        <v>58</v>
      </c>
      <c r="D6" s="20" t="s">
        <v>5</v>
      </c>
      <c r="J6" s="84"/>
      <c r="M6" s="104"/>
    </row>
    <row r="7" spans="1:11" ht="13.5" customHeight="1">
      <c r="A7" s="21"/>
      <c r="B7" s="19"/>
      <c r="C7" s="19"/>
      <c r="D7" s="20" t="s">
        <v>22</v>
      </c>
      <c r="G7" s="102">
        <v>2012</v>
      </c>
      <c r="H7" s="82" t="s">
        <v>44</v>
      </c>
      <c r="J7" s="102">
        <v>2013</v>
      </c>
      <c r="K7" s="82"/>
    </row>
    <row r="8" spans="1:13" ht="13.5" customHeight="1">
      <c r="A8" s="21"/>
      <c r="B8" s="19" t="s">
        <v>6</v>
      </c>
      <c r="C8" s="19" t="s">
        <v>7</v>
      </c>
      <c r="D8" s="20" t="s">
        <v>8</v>
      </c>
      <c r="G8" s="84" t="s">
        <v>45</v>
      </c>
      <c r="J8" s="84" t="s">
        <v>45</v>
      </c>
      <c r="K8" t="s">
        <v>46</v>
      </c>
      <c r="M8" s="105" t="s">
        <v>53</v>
      </c>
    </row>
    <row r="9" spans="1:10" ht="3.75" customHeight="1" thickBot="1">
      <c r="A9" s="22"/>
      <c r="B9" s="23"/>
      <c r="C9" s="24"/>
      <c r="D9" s="25"/>
      <c r="G9" s="84"/>
      <c r="J9" s="84"/>
    </row>
    <row r="10" spans="1:13" ht="21" customHeight="1" thickTop="1">
      <c r="A10" s="27" t="s">
        <v>9</v>
      </c>
      <c r="B10" s="79">
        <v>30.8625</v>
      </c>
      <c r="C10" s="79">
        <v>31.9189</v>
      </c>
      <c r="D10" s="59">
        <f>((B10/C10)-1)*100</f>
        <v>-3.309637863460202</v>
      </c>
      <c r="F10" s="77"/>
      <c r="G10" s="85">
        <f aca="true" t="shared" si="0" ref="G10:G21">ROUND(H10,4)</f>
        <v>30.8625</v>
      </c>
      <c r="H10" s="106">
        <v>30.862510817271712</v>
      </c>
      <c r="J10" s="85">
        <f aca="true" t="shared" si="1" ref="J10:J21">ROUND(K10,4)</f>
        <v>31.9189</v>
      </c>
      <c r="K10" s="86">
        <v>31.918865560349424</v>
      </c>
      <c r="M10" s="95">
        <f>D10-'[2]YearlyExrt'!AN9</f>
        <v>-0.00013821636137834048</v>
      </c>
    </row>
    <row r="11" spans="1:13" ht="19.5" customHeight="1">
      <c r="A11" s="27" t="s">
        <v>10</v>
      </c>
      <c r="B11" s="79">
        <v>3.8651</v>
      </c>
      <c r="C11" s="79">
        <v>4.0486</v>
      </c>
      <c r="D11" s="59">
        <f aca="true" t="shared" si="2" ref="D11:D21">((B11/C11)-1)*100</f>
        <v>-4.532430963789958</v>
      </c>
      <c r="F11" s="77"/>
      <c r="G11" s="85">
        <f t="shared" si="0"/>
        <v>3.8651</v>
      </c>
      <c r="H11" s="106">
        <v>3.865051692743948</v>
      </c>
      <c r="J11" s="85">
        <f t="shared" si="1"/>
        <v>4.0486</v>
      </c>
      <c r="K11" s="86">
        <v>4.0486169824969815</v>
      </c>
      <c r="M11" s="95">
        <f>D11-'[2]YearlyExrt'!AN10</f>
        <v>0.0015936314390891937</v>
      </c>
    </row>
    <row r="12" spans="1:13" ht="19.5" customHeight="1">
      <c r="A12" s="27" t="s">
        <v>11</v>
      </c>
      <c r="B12" s="79">
        <v>59.1398</v>
      </c>
      <c r="C12" s="79">
        <v>57.2084</v>
      </c>
      <c r="D12" s="59">
        <f t="shared" si="2"/>
        <v>3.3760776389481384</v>
      </c>
      <c r="F12" s="77"/>
      <c r="G12" s="85">
        <f t="shared" si="0"/>
        <v>59.1398</v>
      </c>
      <c r="H12" s="106">
        <v>59.139840619109165</v>
      </c>
      <c r="J12" s="85">
        <f t="shared" si="1"/>
        <v>57.2084</v>
      </c>
      <c r="K12" s="86">
        <v>57.20838018143716</v>
      </c>
      <c r="M12" s="95">
        <f>D12-'[2]YearlyExrt'!AN11</f>
        <v>-0.00010681435460568878</v>
      </c>
    </row>
    <row r="13" spans="1:13" ht="19.5" customHeight="1">
      <c r="A13" s="27" t="s">
        <v>12</v>
      </c>
      <c r="B13" s="79">
        <v>38.2557</v>
      </c>
      <c r="C13" s="79">
        <v>35.4658</v>
      </c>
      <c r="D13" s="59">
        <f t="shared" si="2"/>
        <v>7.866451623817872</v>
      </c>
      <c r="F13" s="77"/>
      <c r="G13" s="85">
        <f>ROUND(H13,4)</f>
        <v>38.2557</v>
      </c>
      <c r="H13" s="106">
        <v>38.255679662818245</v>
      </c>
      <c r="J13" s="85">
        <f t="shared" si="1"/>
        <v>35.4658</v>
      </c>
      <c r="K13" s="86">
        <v>35.465799992348266</v>
      </c>
      <c r="M13" s="95">
        <f>D13-'[2]YearlyExrt'!AN12</f>
        <v>5.731980698975292E-05</v>
      </c>
    </row>
    <row r="14" spans="1:13" ht="19.5" customHeight="1">
      <c r="A14" s="27" t="s">
        <v>13</v>
      </c>
      <c r="B14" s="79">
        <v>34.4823</v>
      </c>
      <c r="C14" s="79">
        <v>36.9891</v>
      </c>
      <c r="D14" s="59">
        <f t="shared" si="2"/>
        <v>-6.777131641483569</v>
      </c>
      <c r="F14" s="77"/>
      <c r="G14" s="85">
        <f t="shared" si="0"/>
        <v>34.4823</v>
      </c>
      <c r="H14" s="106">
        <v>34.482286754101615</v>
      </c>
      <c r="J14" s="85">
        <f t="shared" si="1"/>
        <v>36.9891</v>
      </c>
      <c r="K14" s="86">
        <v>36.989149129464266</v>
      </c>
      <c r="M14" s="95">
        <f>D14-'[2]YearlyExrt'!AN13</f>
        <v>0.00015963004170771455</v>
      </c>
    </row>
    <row r="15" spans="1:13" ht="19.5" customHeight="1">
      <c r="A15" s="27" t="s">
        <v>14</v>
      </c>
      <c r="B15" s="79">
        <v>23.9544</v>
      </c>
      <c r="C15" s="79">
        <v>25.7471</v>
      </c>
      <c r="D15" s="59">
        <f t="shared" si="2"/>
        <v>-6.962725899227484</v>
      </c>
      <c r="F15" s="77"/>
      <c r="G15" s="85">
        <f t="shared" si="0"/>
        <v>23.9544</v>
      </c>
      <c r="H15" s="106">
        <v>23.954389988895592</v>
      </c>
      <c r="J15" s="85">
        <f t="shared" si="1"/>
        <v>25.7471</v>
      </c>
      <c r="K15" s="86">
        <v>25.747109784552787</v>
      </c>
      <c r="M15" s="95">
        <f>D15-'[2]YearlyExrt'!AN14</f>
        <v>7.423895639391276E-05</v>
      </c>
    </row>
    <row r="16" spans="1:13" ht="19.5" customHeight="1">
      <c r="A16" s="27" t="s">
        <v>15</v>
      </c>
      <c r="B16" s="79">
        <v>23.7865</v>
      </c>
      <c r="C16" s="79">
        <v>25.3649</v>
      </c>
      <c r="D16" s="59">
        <f t="shared" si="2"/>
        <v>-6.222772413847477</v>
      </c>
      <c r="F16" s="77"/>
      <c r="G16" s="85">
        <f t="shared" si="0"/>
        <v>23.7865</v>
      </c>
      <c r="H16" s="106">
        <v>23.78649396145479</v>
      </c>
      <c r="J16" s="85">
        <f t="shared" si="1"/>
        <v>25.3649</v>
      </c>
      <c r="K16" s="86">
        <v>25.364929145175534</v>
      </c>
      <c r="M16" s="95">
        <f>D16-'[2]YearlyExrt'!AN15</f>
        <v>0.00013155992910629521</v>
      </c>
    </row>
    <row r="17" spans="1:13" ht="19.5" customHeight="1">
      <c r="A17" s="27" t="s">
        <v>16</v>
      </c>
      <c r="B17" s="79">
        <v>3.8323</v>
      </c>
      <c r="C17" s="79">
        <v>3.5271</v>
      </c>
      <c r="D17" s="59">
        <f t="shared" si="2"/>
        <v>8.653001049020448</v>
      </c>
      <c r="F17" s="77"/>
      <c r="G17" s="85">
        <f t="shared" si="0"/>
        <v>3.8323</v>
      </c>
      <c r="H17" s="106">
        <v>3.832321247365664</v>
      </c>
      <c r="J17" s="85">
        <f t="shared" si="1"/>
        <v>3.5271</v>
      </c>
      <c r="K17" s="86">
        <v>3.527116701696975</v>
      </c>
      <c r="M17" s="95">
        <f>D17-'[2]YearlyExrt'!AN16</f>
        <v>-8.790383012602376E-05</v>
      </c>
    </row>
    <row r="18" spans="1:13" ht="19.5" customHeight="1">
      <c r="A18" s="27" t="s">
        <v>17</v>
      </c>
      <c r="B18" s="79">
        <v>32.9055</v>
      </c>
      <c r="C18" s="79">
        <v>33.3489</v>
      </c>
      <c r="D18" s="59">
        <f t="shared" si="2"/>
        <v>-1.329579086566568</v>
      </c>
      <c r="F18" s="77"/>
      <c r="G18" s="85">
        <f t="shared" si="0"/>
        <v>32.9055</v>
      </c>
      <c r="H18" s="106">
        <v>32.905460781596084</v>
      </c>
      <c r="J18" s="85">
        <f t="shared" si="1"/>
        <v>33.3489</v>
      </c>
      <c r="K18" s="86">
        <v>33.34891713922174</v>
      </c>
      <c r="M18" s="95">
        <f>D18-'[2]YearlyExrt'!AN17</f>
        <v>0.0001683105508853977</v>
      </c>
    </row>
    <row r="19" spans="1:13" ht="19.5" customHeight="1">
      <c r="A19" s="27" t="s">
        <v>18</v>
      </c>
      <c r="B19" s="79">
        <v>29.9145</v>
      </c>
      <c r="C19" s="79">
        <v>31.2572</v>
      </c>
      <c r="D19" s="59">
        <f t="shared" si="2"/>
        <v>-4.295650282174989</v>
      </c>
      <c r="F19" s="77"/>
      <c r="G19" s="85">
        <f t="shared" si="0"/>
        <v>29.9145</v>
      </c>
      <c r="H19" s="106">
        <v>29.914540667091224</v>
      </c>
      <c r="J19" s="85">
        <f t="shared" si="1"/>
        <v>31.2572</v>
      </c>
      <c r="K19" s="86">
        <v>31.257182097206222</v>
      </c>
      <c r="M19" s="95">
        <f>D19-'[2]YearlyExrt'!AN18</f>
        <v>-0.0001849201998194161</v>
      </c>
    </row>
    <row r="20" spans="1:13" ht="19.5" customHeight="1">
      <c r="A20" s="27" t="s">
        <v>19</v>
      </c>
      <c r="B20" s="79">
        <v>47.2126</v>
      </c>
      <c r="C20" s="79">
        <v>48.8963</v>
      </c>
      <c r="D20" s="103">
        <f t="shared" si="2"/>
        <v>-3.4434098285555215</v>
      </c>
      <c r="F20" s="77"/>
      <c r="G20" s="85">
        <f t="shared" si="0"/>
        <v>47.2126</v>
      </c>
      <c r="H20" s="106">
        <v>47.212612573891214</v>
      </c>
      <c r="J20" s="85">
        <f t="shared" si="1"/>
        <v>48.8963</v>
      </c>
      <c r="K20" s="86">
        <v>48.896309536552934</v>
      </c>
      <c r="M20" s="95">
        <f>D20-'[2]YearlyExrt'!AN19</f>
        <v>-6.883384262579284E-06</v>
      </c>
    </row>
    <row r="21" spans="1:13" ht="19.5" customHeight="1">
      <c r="A21" s="27" t="s">
        <v>38</v>
      </c>
      <c r="B21" s="79">
        <v>39.517</v>
      </c>
      <c r="C21" s="79">
        <v>40.6392</v>
      </c>
      <c r="D21" s="59">
        <f t="shared" si="2"/>
        <v>-2.7613732553790404</v>
      </c>
      <c r="F21" s="77"/>
      <c r="G21" s="85">
        <f t="shared" si="0"/>
        <v>39.517</v>
      </c>
      <c r="H21" s="106">
        <v>39.5169925853547</v>
      </c>
      <c r="J21" s="85">
        <f t="shared" si="1"/>
        <v>40.6392</v>
      </c>
      <c r="K21" s="86">
        <v>40.6391513687015</v>
      </c>
      <c r="M21" s="95">
        <f>D21-'[2]YearlyExrt'!AN20</f>
        <v>-9.811661954017836E-05</v>
      </c>
    </row>
    <row r="22" spans="1:13" ht="6.75" customHeight="1" thickBot="1">
      <c r="A22" s="28"/>
      <c r="B22" s="80"/>
      <c r="C22" s="81"/>
      <c r="D22" s="13"/>
      <c r="M22" s="96"/>
    </row>
    <row r="23" spans="1:4" ht="15" customHeight="1" thickTop="1">
      <c r="A23" s="8" t="s">
        <v>59</v>
      </c>
      <c r="B23" s="6"/>
      <c r="C23" s="5"/>
      <c r="D23" s="7"/>
    </row>
    <row r="24" spans="1:4" ht="11.25" customHeight="1">
      <c r="A24" s="8" t="s">
        <v>60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1" t="s">
        <v>74</v>
      </c>
      <c r="B28" s="9"/>
      <c r="C28" s="5"/>
      <c r="D28" s="10"/>
    </row>
    <row r="29" ht="27" customHeight="1"/>
    <row r="30" spans="1:4" ht="15.75">
      <c r="A30" s="1" t="s">
        <v>52</v>
      </c>
      <c r="B30" s="1"/>
      <c r="C30" s="1"/>
      <c r="D30" s="1"/>
    </row>
    <row r="31" spans="1:4" ht="15.75">
      <c r="A31" s="1" t="s">
        <v>61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41456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9" ht="12.75">
      <c r="A36" s="36"/>
      <c r="B36" s="39" t="s">
        <v>6</v>
      </c>
      <c r="C36" s="73" t="s">
        <v>7</v>
      </c>
      <c r="D36" s="38" t="s">
        <v>22</v>
      </c>
      <c r="F36" s="88" t="s">
        <v>48</v>
      </c>
      <c r="G36" s="88" t="s">
        <v>50</v>
      </c>
      <c r="H36" s="10"/>
      <c r="I36" s="97"/>
    </row>
    <row r="37" spans="1:9" ht="13.5" thickBot="1">
      <c r="A37" s="41"/>
      <c r="B37" s="42"/>
      <c r="C37" s="43"/>
      <c r="D37" s="44" t="s">
        <v>23</v>
      </c>
      <c r="H37" s="10"/>
      <c r="I37" s="10"/>
    </row>
    <row r="38" spans="1:9" ht="19.5" customHeight="1" thickTop="1">
      <c r="A38" s="45" t="s">
        <v>10</v>
      </c>
      <c r="B38" s="56">
        <v>8.9689</v>
      </c>
      <c r="C38" s="56">
        <v>10.15</v>
      </c>
      <c r="D38" s="46">
        <f>((B38/C38)-1)*100</f>
        <v>-11.636453201970454</v>
      </c>
      <c r="F38" s="99">
        <f>ROUND(G38,4)</f>
        <v>10.15</v>
      </c>
      <c r="G38" s="87">
        <f>'[1]Average-App.Dep'!$H$20</f>
        <v>10.150034782608698</v>
      </c>
      <c r="H38" s="10"/>
      <c r="I38" s="5"/>
    </row>
    <row r="39" spans="1:9" ht="19.5" customHeight="1">
      <c r="A39" s="45" t="s">
        <v>24</v>
      </c>
      <c r="B39" s="57">
        <v>9961.02</v>
      </c>
      <c r="C39" s="57">
        <v>13178.25</v>
      </c>
      <c r="D39" s="46">
        <f aca="true" t="shared" si="3" ref="D39:D46">((B39/C39)-1)*100</f>
        <v>-24.413180809288026</v>
      </c>
      <c r="F39" s="100">
        <f>ROUND(G39,2)</f>
        <v>13178.25</v>
      </c>
      <c r="G39" s="83">
        <f>'[1]Average-App.Dep'!$F$20</f>
        <v>13178.248695652173</v>
      </c>
      <c r="H39" s="10"/>
      <c r="I39" s="98"/>
    </row>
    <row r="40" spans="1:9" ht="19.5" customHeight="1">
      <c r="A40" s="45" t="s">
        <v>25</v>
      </c>
      <c r="B40" s="57">
        <v>1358.76</v>
      </c>
      <c r="C40" s="57">
        <v>1473.17</v>
      </c>
      <c r="D40" s="46">
        <f t="shared" si="3"/>
        <v>-7.766245579261055</v>
      </c>
      <c r="F40" s="100">
        <f>ROUND(G40,2)</f>
        <v>1473.17</v>
      </c>
      <c r="G40" s="83">
        <f>'[1]Average-App.Dep'!$I$20</f>
        <v>1473.1717391304346</v>
      </c>
      <c r="H40" s="10"/>
      <c r="I40" s="98"/>
    </row>
    <row r="41" spans="1:9" ht="19.5" customHeight="1">
      <c r="A41" s="45" t="s">
        <v>26</v>
      </c>
      <c r="B41" s="58">
        <v>28.987</v>
      </c>
      <c r="C41" s="58">
        <v>41.137</v>
      </c>
      <c r="D41" s="46">
        <f t="shared" si="3"/>
        <v>-29.53545470014829</v>
      </c>
      <c r="F41" s="101">
        <f>ROUND(G41,3)</f>
        <v>41.137</v>
      </c>
      <c r="G41" s="82">
        <f>'[1]Average-App.Dep'!$M$20</f>
        <v>41.13710754342079</v>
      </c>
      <c r="H41" s="10"/>
      <c r="I41" s="10"/>
    </row>
    <row r="42" spans="1:9" ht="19.5" customHeight="1">
      <c r="A42" s="45" t="s">
        <v>27</v>
      </c>
      <c r="B42" s="58">
        <v>44.395</v>
      </c>
      <c r="C42" s="58">
        <v>56.735</v>
      </c>
      <c r="D42" s="46">
        <f t="shared" si="3"/>
        <v>-21.750242354807437</v>
      </c>
      <c r="F42" s="101">
        <f>ROUND(G42,3)</f>
        <v>56.735</v>
      </c>
      <c r="G42" s="82">
        <f>'[1]Average-App.Dep'!$J$20</f>
        <v>56.73473913043479</v>
      </c>
      <c r="H42" s="10"/>
      <c r="I42" s="10"/>
    </row>
    <row r="43" spans="1:9" ht="19.5" customHeight="1">
      <c r="A43" s="45" t="s">
        <v>15</v>
      </c>
      <c r="B43" s="94">
        <v>1.9453</v>
      </c>
      <c r="C43" s="93">
        <v>1.6588</v>
      </c>
      <c r="D43" s="46">
        <f t="shared" si="3"/>
        <v>17.271521581866402</v>
      </c>
      <c r="F43" s="101">
        <f>ROUND(G43,4)</f>
        <v>1.6588</v>
      </c>
      <c r="G43" s="82">
        <f>'[1]Average-App.Dep'!$D$20</f>
        <v>1.6588434782608694</v>
      </c>
      <c r="H43" s="10"/>
      <c r="I43" s="10"/>
    </row>
    <row r="44" spans="1:9" ht="19.5" customHeight="1">
      <c r="A44" s="45" t="s">
        <v>16</v>
      </c>
      <c r="B44" s="94">
        <v>6.969</v>
      </c>
      <c r="C44" s="93">
        <v>12.957</v>
      </c>
      <c r="D44" s="46">
        <f t="shared" si="3"/>
        <v>-46.214401481824495</v>
      </c>
      <c r="F44" s="101">
        <f>ROUND(G44,4)</f>
        <v>12.957</v>
      </c>
      <c r="G44" s="82">
        <f>'[1]Average-App.Dep'!$L$20</f>
        <v>12.95701304347826</v>
      </c>
      <c r="H44" s="10"/>
      <c r="I44" s="10"/>
    </row>
    <row r="45" spans="1:9" ht="19.5" customHeight="1">
      <c r="A45" s="45" t="s">
        <v>28</v>
      </c>
      <c r="B45" s="58">
        <v>37.333</v>
      </c>
      <c r="C45" s="58">
        <v>39.174</v>
      </c>
      <c r="D45" s="46">
        <f t="shared" si="3"/>
        <v>-4.699545616990863</v>
      </c>
      <c r="F45" s="101">
        <f>ROUND(G45,3)</f>
        <v>39.174</v>
      </c>
      <c r="G45" s="82">
        <f>'[1]Average-App.Dep'!$E$20</f>
        <v>39.173634782608694</v>
      </c>
      <c r="H45" s="10"/>
      <c r="I45" s="10"/>
    </row>
    <row r="46" spans="1:9" ht="19.5" customHeight="1">
      <c r="A46" s="45" t="s">
        <v>29</v>
      </c>
      <c r="B46" s="56">
        <v>42.3655</v>
      </c>
      <c r="C46" s="56">
        <v>40.6835</v>
      </c>
      <c r="D46" s="46">
        <f t="shared" si="3"/>
        <v>4.134354222227676</v>
      </c>
      <c r="F46" s="101">
        <f>ROUND(G46,4)</f>
        <v>40.6835</v>
      </c>
      <c r="G46" s="82">
        <f>'[1]Average-App.Dep'!$G$20</f>
        <v>40.68350869565218</v>
      </c>
      <c r="H46" s="10"/>
      <c r="I46" s="10"/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40</v>
      </c>
      <c r="B48" s="52"/>
      <c r="C48" s="53"/>
      <c r="D48" s="54"/>
    </row>
    <row r="49" spans="1:4" ht="10.5" customHeight="1">
      <c r="A49" s="51" t="s">
        <v>41</v>
      </c>
      <c r="B49" s="55"/>
      <c r="C49" s="31"/>
      <c r="D49" s="31"/>
    </row>
    <row r="50" spans="1:4" ht="10.5" customHeight="1">
      <c r="A50" s="107" t="s">
        <v>72</v>
      </c>
      <c r="B50" s="55"/>
      <c r="C50" s="31"/>
      <c r="D50" s="31"/>
    </row>
    <row r="51" ht="27" customHeight="1">
      <c r="D51" t="s">
        <v>42</v>
      </c>
    </row>
    <row r="52" spans="1:5" ht="15.75">
      <c r="A52" s="92" t="s">
        <v>62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41456</v>
      </c>
      <c r="C54" s="64">
        <f>B54</f>
        <v>41456</v>
      </c>
      <c r="D54" s="64">
        <f>C54</f>
        <v>41456</v>
      </c>
      <c r="E54" s="64">
        <v>41426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8" t="s">
        <v>63</v>
      </c>
      <c r="C57" s="68" t="s">
        <v>64</v>
      </c>
      <c r="D57" s="68" t="s">
        <v>65</v>
      </c>
      <c r="E57" s="68" t="s">
        <v>54</v>
      </c>
    </row>
    <row r="58" spans="1:5" ht="18.75" customHeight="1">
      <c r="A58" s="67" t="s">
        <v>35</v>
      </c>
      <c r="B58" s="68" t="s">
        <v>66</v>
      </c>
      <c r="C58" s="74" t="s">
        <v>67</v>
      </c>
      <c r="D58" s="68" t="s">
        <v>68</v>
      </c>
      <c r="E58" s="68" t="s">
        <v>55</v>
      </c>
    </row>
    <row r="59" spans="1:5" ht="18.75" customHeight="1">
      <c r="A59" s="67" t="s">
        <v>36</v>
      </c>
      <c r="B59" s="68" t="s">
        <v>69</v>
      </c>
      <c r="C59" s="91" t="s">
        <v>70</v>
      </c>
      <c r="D59" s="68" t="s">
        <v>71</v>
      </c>
      <c r="E59" s="68" t="s">
        <v>56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71" t="s">
        <v>47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9"/>
    </row>
    <row r="64" spans="2:4" ht="12.75">
      <c r="B64" s="76"/>
      <c r="C64" s="76"/>
      <c r="D64" s="89"/>
    </row>
    <row r="65" spans="2:4" ht="12.75">
      <c r="B65" s="76"/>
      <c r="C65" s="76"/>
      <c r="D65" s="89"/>
    </row>
    <row r="66" spans="2:4" ht="12.75">
      <c r="B66" s="89"/>
      <c r="C66" s="90"/>
      <c r="D66" s="89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M Thancanamootoo</cp:lastModifiedBy>
  <cp:lastPrinted>2012-10-08T07:05:47Z</cp:lastPrinted>
  <dcterms:created xsi:type="dcterms:W3CDTF">2004-12-10T05:12:24Z</dcterms:created>
  <dcterms:modified xsi:type="dcterms:W3CDTF">2013-08-13T05:18:17Z</dcterms:modified>
  <cp:category/>
  <cp:version/>
  <cp:contentType/>
  <cp:contentStatus/>
</cp:coreProperties>
</file>