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Quarterly" sheetId="1" r:id="rId1"/>
  </sheets>
  <externalReferences>
    <externalReference r:id="rId4"/>
    <externalReference r:id="rId5"/>
  </externalReferences>
  <definedNames>
    <definedName name="DATABASE">'[2]Table-1'!#REF!</definedName>
    <definedName name="_xlnm.Print_Area" localSheetId="0">'Quarterly'!$A$1:$H$120</definedName>
    <definedName name="Print_Area_MI">#REF!</definedName>
    <definedName name="_xlnm.Print_Titles" localSheetId="0">'Quarterly'!$A:$B</definedName>
  </definedNames>
  <calcPr fullCalcOnLoad="1"/>
</workbook>
</file>

<file path=xl/sharedStrings.xml><?xml version="1.0" encoding="utf-8"?>
<sst xmlns="http://schemas.openxmlformats.org/spreadsheetml/2006/main" count="125" uniqueCount="84">
  <si>
    <t>I.</t>
  </si>
  <si>
    <t>CURRENT ACCOUNT</t>
  </si>
  <si>
    <t>A.</t>
  </si>
  <si>
    <t>Goods and Services</t>
  </si>
  <si>
    <t xml:space="preserve"> Goods</t>
  </si>
  <si>
    <t xml:space="preserve">    Exports</t>
  </si>
  <si>
    <t xml:space="preserve">    Imports</t>
  </si>
  <si>
    <t xml:space="preserve">      General Merchandise</t>
  </si>
  <si>
    <t xml:space="preserve">        Credit</t>
  </si>
  <si>
    <t xml:space="preserve">        Debit</t>
  </si>
  <si>
    <t xml:space="preserve">      Goods procured in Ports by Carriers</t>
  </si>
  <si>
    <t xml:space="preserve">       Non-monetary Gold</t>
  </si>
  <si>
    <t xml:space="preserve">  Services</t>
  </si>
  <si>
    <t xml:space="preserve">    Credit</t>
  </si>
  <si>
    <t xml:space="preserve">      Transportation</t>
  </si>
  <si>
    <t xml:space="preserve">        Passenger</t>
  </si>
  <si>
    <t xml:space="preserve">        Freight</t>
  </si>
  <si>
    <t xml:space="preserve">        Other</t>
  </si>
  <si>
    <t xml:space="preserve">      Travel</t>
  </si>
  <si>
    <t xml:space="preserve">        Business</t>
  </si>
  <si>
    <t xml:space="preserve">        Personal</t>
  </si>
  <si>
    <t xml:space="preserve">      Other Services</t>
  </si>
  <si>
    <t xml:space="preserve">        Private</t>
  </si>
  <si>
    <t xml:space="preserve">        Government</t>
  </si>
  <si>
    <t xml:space="preserve">    Debit</t>
  </si>
  <si>
    <t>B.</t>
  </si>
  <si>
    <t xml:space="preserve">  Income</t>
  </si>
  <si>
    <t xml:space="preserve">    Credit </t>
  </si>
  <si>
    <t xml:space="preserve">      Compensation of Employees</t>
  </si>
  <si>
    <t xml:space="preserve">      Direct Investment Income</t>
  </si>
  <si>
    <t xml:space="preserve">      Portfolio Investment Income</t>
  </si>
  <si>
    <t xml:space="preserve">      Other Investment Income</t>
  </si>
  <si>
    <t xml:space="preserve">         Monetary Authorities</t>
  </si>
  <si>
    <t xml:space="preserve">         General Government</t>
  </si>
  <si>
    <t xml:space="preserve">         Other</t>
  </si>
  <si>
    <t>Continued on next page.</t>
  </si>
  <si>
    <t xml:space="preserve">      Compensation to employees</t>
  </si>
  <si>
    <t>C.</t>
  </si>
  <si>
    <t xml:space="preserve">  Current Transfers</t>
  </si>
  <si>
    <t xml:space="preserve">      Private</t>
  </si>
  <si>
    <t xml:space="preserve">      Government</t>
  </si>
  <si>
    <t>II.</t>
  </si>
  <si>
    <t>CAPITAL AND FINANCIAL ACCOUNT</t>
  </si>
  <si>
    <t>D.</t>
  </si>
  <si>
    <t xml:space="preserve">  Capital Account </t>
  </si>
  <si>
    <t xml:space="preserve">      Migrants' Transfers</t>
  </si>
  <si>
    <t>E.</t>
  </si>
  <si>
    <t xml:space="preserve">    Direct Investment</t>
  </si>
  <si>
    <t xml:space="preserve">      Abroad</t>
  </si>
  <si>
    <t xml:space="preserve">      In Mauritius</t>
  </si>
  <si>
    <t xml:space="preserve">    Portfolio Investment </t>
  </si>
  <si>
    <t xml:space="preserve">      Assets</t>
  </si>
  <si>
    <t xml:space="preserve">       Equity Securities</t>
  </si>
  <si>
    <t xml:space="preserve">       Debt Securities</t>
  </si>
  <si>
    <t xml:space="preserve">     Liabilities</t>
  </si>
  <si>
    <t xml:space="preserve">   Other Investment </t>
  </si>
  <si>
    <t xml:space="preserve">       General Government</t>
  </si>
  <si>
    <t xml:space="preserve">       Banks</t>
  </si>
  <si>
    <t xml:space="preserve">       Other Sectors: Long-term</t>
  </si>
  <si>
    <t xml:space="preserve">       Other Sectors: Short-term</t>
  </si>
  <si>
    <t xml:space="preserve">   Reserve Assets</t>
  </si>
  <si>
    <t xml:space="preserve">      Monetary Gold</t>
  </si>
  <si>
    <t xml:space="preserve">      Special Drawing Rights</t>
  </si>
  <si>
    <t xml:space="preserve">      Reserve Position in the Fund</t>
  </si>
  <si>
    <t xml:space="preserve">      Foreign Exchange</t>
  </si>
  <si>
    <t xml:space="preserve">      Other Claims</t>
  </si>
  <si>
    <t>III.</t>
  </si>
  <si>
    <t>NET ERRORS AND OMISSIONS</t>
  </si>
  <si>
    <r>
      <t xml:space="preserve">  Financial Account </t>
    </r>
  </si>
  <si>
    <t xml:space="preserve">        Banks</t>
  </si>
  <si>
    <t xml:space="preserve">       Monetary Authorities</t>
  </si>
  <si>
    <t xml:space="preserve">         Banks</t>
  </si>
  <si>
    <r>
      <t xml:space="preserve">2010 </t>
    </r>
    <r>
      <rPr>
        <b/>
        <vertAlign val="superscript"/>
        <sz val="10"/>
        <rFont val="Book Antiqua"/>
        <family val="1"/>
      </rPr>
      <t>1</t>
    </r>
    <r>
      <rPr>
        <b/>
        <sz val="10"/>
        <rFont val="Book Antiqua"/>
        <family val="1"/>
      </rPr>
      <t xml:space="preserve"> </t>
    </r>
  </si>
  <si>
    <r>
      <t>4th Quarter</t>
    </r>
    <r>
      <rPr>
        <b/>
        <vertAlign val="superscript"/>
        <sz val="10"/>
        <rFont val="Book Antiqua"/>
        <family val="1"/>
      </rPr>
      <t xml:space="preserve"> </t>
    </r>
  </si>
  <si>
    <r>
      <t>1st Quarter</t>
    </r>
    <r>
      <rPr>
        <b/>
        <vertAlign val="superscript"/>
        <sz val="10"/>
        <rFont val="Book Antiqua"/>
        <family val="1"/>
      </rPr>
      <t xml:space="preserve"> </t>
    </r>
  </si>
  <si>
    <t>(Rs million)</t>
  </si>
  <si>
    <t>Figures may not add up to totals due to rounding</t>
  </si>
  <si>
    <r>
      <t>1</t>
    </r>
    <r>
      <rPr>
        <i/>
        <sz val="9"/>
        <rFont val="Book Antiqua"/>
        <family val="1"/>
      </rPr>
      <t xml:space="preserve"> Revised Estimates     </t>
    </r>
    <r>
      <rPr>
        <i/>
        <vertAlign val="superscript"/>
        <sz val="9"/>
        <rFont val="Book Antiqua"/>
        <family val="1"/>
      </rPr>
      <t>2</t>
    </r>
    <r>
      <rPr>
        <i/>
        <sz val="9"/>
        <rFont val="Book Antiqua"/>
        <family val="1"/>
      </rPr>
      <t xml:space="preserve"> Provisional Estimates</t>
    </r>
  </si>
  <si>
    <r>
      <t xml:space="preserve">2011 </t>
    </r>
    <r>
      <rPr>
        <b/>
        <vertAlign val="superscript"/>
        <sz val="10"/>
        <rFont val="Book Antiqua"/>
        <family val="1"/>
      </rPr>
      <t>2</t>
    </r>
  </si>
  <si>
    <t>2010-11</t>
  </si>
  <si>
    <t xml:space="preserve">3rd Quarter </t>
  </si>
  <si>
    <r>
      <t>2nd Quarter</t>
    </r>
    <r>
      <rPr>
        <b/>
        <vertAlign val="superscript"/>
        <sz val="10"/>
        <rFont val="Book Antiqua"/>
        <family val="1"/>
      </rPr>
      <t xml:space="preserve"> </t>
    </r>
  </si>
  <si>
    <t>Source : Statistics Division</t>
  </si>
  <si>
    <t>Table 51: Balance of Payments - Third Quarter 2010 -Third Quarter 2011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</si>
</sst>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_(&quot;Rs.&quot;* #,##0_);_(&quot;Rs.&quot;* \(#,##0\);_(&quot;Rs.&quot;* &quot;-&quot;_);_(@_)"/>
    <numFmt numFmtId="174" formatCode="_(&quot;Rs.&quot;* #,##0.00_);_(&quot;Rs.&quot;* \(#,##0.00\);_(&quot;Rs.&quot;* &quot;-&quot;??_);_(@_)"/>
    <numFmt numFmtId="175" formatCode="#,##0.0_);\(#,##0.0\)"/>
    <numFmt numFmtId="176" formatCode="#,##0.0"/>
    <numFmt numFmtId="177" formatCode="0.000"/>
    <numFmt numFmtId="178" formatCode="#,##0.000_);\(#,##0.000\)"/>
    <numFmt numFmtId="179" formatCode="#.##0"/>
    <numFmt numFmtId="180" formatCode="0.0000"/>
    <numFmt numFmtId="181" formatCode="0.0_);\(0.0\)"/>
    <numFmt numFmtId="182" formatCode="00"/>
    <numFmt numFmtId="183" formatCode="#,##0.000"/>
    <numFmt numFmtId="184" formatCode="_(* #,##0.0_);_(* \(#,##0.0\);_(* &quot;-&quot;??_);_(@_)"/>
    <numFmt numFmtId="185" formatCode="_(* #,##0_);_(* \(#,##0\);_(* &quot;-&quot;??_);_(@_)"/>
    <numFmt numFmtId="186" formatCode="_(* #,##0.0000_);_(* \(#,##0.0000\);_(* &quot;-&quot;????_);_(@_)"/>
    <numFmt numFmtId="187" formatCode="0.00000"/>
    <numFmt numFmtId="188" formatCode="#,##0.0000"/>
    <numFmt numFmtId="189" formatCode="m/d"/>
    <numFmt numFmtId="190" formatCode="0.000000"/>
    <numFmt numFmtId="191" formatCode="0.00000000"/>
    <numFmt numFmtId="192" formatCode="0.0000000"/>
    <numFmt numFmtId="193" formatCode="&quot;€&quot;#,##0;\-&quot;€&quot;#,##0"/>
    <numFmt numFmtId="194" formatCode="&quot;€&quot;#,##0;[Red]\-&quot;€&quot;#,##0"/>
    <numFmt numFmtId="195" formatCode="&quot;€&quot;#,##0.00;\-&quot;€&quot;#,##0.00"/>
    <numFmt numFmtId="196" formatCode="&quot;€&quot;#,##0.00;[Red]\-&quot;€&quot;#,##0.00"/>
    <numFmt numFmtId="197" formatCode="_-&quot;€&quot;* #,##0_-;\-&quot;€&quot;* #,##0_-;_-&quot;€&quot;* &quot;-&quot;_-;_-@_-"/>
    <numFmt numFmtId="198" formatCode="_-&quot;€&quot;* #,##0.00_-;\-&quot;€&quot;* #,##0.00_-;_-&quot;€&quot;* &quot;-&quot;??_-;_-@_-"/>
    <numFmt numFmtId="199" formatCode="[$£-809]#,##0.0"/>
    <numFmt numFmtId="200" formatCode="[$£-809]#,##0.00"/>
    <numFmt numFmtId="201" formatCode="mmmm\ d\,\ yyyy"/>
    <numFmt numFmtId="202" formatCode="#,##0.00000"/>
    <numFmt numFmtId="203" formatCode="\(0\)"/>
    <numFmt numFmtId="204" formatCode="0.00000E+00"/>
    <numFmt numFmtId="205" formatCode="\(0.000\)"/>
    <numFmt numFmtId="206" formatCode="0.0\ \ \ \ \ "/>
    <numFmt numFmtId="207" formatCode="#,##0.0\ "/>
    <numFmt numFmtId="208" formatCode="0.0%"/>
    <numFmt numFmtId="209" formatCode="_-* #,##0.0000_-;\-* #,##0.0000_-;_-* &quot;-&quot;??_-;_-@_-"/>
    <numFmt numFmtId="210" formatCode="_-* #,##0.0_-;\-* #,##0.0_-;_-* &quot;-&quot;??_-;_-@_-"/>
    <numFmt numFmtId="211" formatCode="_-* #,##0.0_-;\-* #,##0.0_-;_-* &quot;-&quot;?_-;_-@_-"/>
    <numFmt numFmtId="212" formatCode="_(* #,##0.000_);_(* \(#,##0.000\);_(* &quot;-&quot;???_);_(@_)"/>
    <numFmt numFmtId="213" formatCode="_(* #,##0.000_);_(* \(#,##0.000\);_(* &quot;-&quot;??_);_(@_)"/>
    <numFmt numFmtId="214" formatCode="_-* #,##0.000_-;\-* #,##0.000_-;_-* &quot;-&quot;??_-;_-@_-"/>
    <numFmt numFmtId="215" formatCode="0.000000000"/>
    <numFmt numFmtId="216" formatCode="0.0000000000"/>
    <numFmt numFmtId="217" formatCode="_-* #,##0.00000_-;\-* #,##0.00000_-;_-* &quot;-&quot;??_-;_-@_-"/>
    <numFmt numFmtId="218" formatCode="_-* #,##0.000000_-;\-* #,##0.000000_-;_-* &quot;-&quot;??_-;_-@_-"/>
    <numFmt numFmtId="219" formatCode="[$€-2]\ #,##0.0"/>
    <numFmt numFmtId="220" formatCode="[$-409]dddd\,\ mmmm\ dd\,\ yyyy"/>
    <numFmt numFmtId="221" formatCode="[$-409]mmm\-yy;@"/>
    <numFmt numFmtId="222" formatCode="mmm\-yyyy"/>
    <numFmt numFmtId="223" formatCode="[$-409]d\-mmm\-yy;@"/>
    <numFmt numFmtId="224" formatCode="#,##0.00000000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Book Antiqua"/>
      <family val="1"/>
    </font>
    <font>
      <sz val="10"/>
      <name val="Book Antiqua"/>
      <family val="1"/>
    </font>
    <font>
      <b/>
      <i/>
      <sz val="10"/>
      <name val="Book Antiqua"/>
      <family val="1"/>
    </font>
    <font>
      <i/>
      <sz val="10"/>
      <name val="Book Antiqua"/>
      <family val="1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i/>
      <sz val="9"/>
      <name val="Book Antiqua"/>
      <family val="1"/>
    </font>
    <font>
      <i/>
      <sz val="9"/>
      <name val="Arial"/>
      <family val="2"/>
    </font>
    <font>
      <i/>
      <vertAlign val="superscript"/>
      <sz val="9"/>
      <name val="Book Antiqua"/>
      <family val="1"/>
    </font>
    <font>
      <b/>
      <i/>
      <sz val="9"/>
      <name val="Book Antiqua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1" fillId="0" borderId="0" xfId="57" applyFont="1">
      <alignment/>
      <protection/>
    </xf>
    <xf numFmtId="0" fontId="22" fillId="0" borderId="0" xfId="57" applyFont="1">
      <alignment/>
      <protection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3" fontId="22" fillId="0" borderId="0" xfId="0" applyNumberFormat="1" applyFont="1" applyAlignment="1">
      <alignment/>
    </xf>
    <xf numFmtId="0" fontId="23" fillId="0" borderId="0" xfId="57" applyFont="1" applyAlignment="1">
      <alignment horizontal="right"/>
      <protection/>
    </xf>
    <xf numFmtId="0" fontId="24" fillId="0" borderId="0" xfId="57" applyFont="1" applyAlignment="1">
      <alignment horizontal="right"/>
      <protection/>
    </xf>
    <xf numFmtId="3" fontId="25" fillId="0" borderId="10" xfId="57" applyNumberFormat="1" applyFont="1" applyFill="1" applyBorder="1" applyAlignment="1">
      <alignment/>
      <protection/>
    </xf>
    <xf numFmtId="3" fontId="22" fillId="0" borderId="10" xfId="57" applyNumberFormat="1" applyFont="1" applyFill="1" applyBorder="1" applyAlignment="1">
      <alignment/>
      <protection/>
    </xf>
    <xf numFmtId="3" fontId="22" fillId="0" borderId="10" xfId="57" applyNumberFormat="1" applyFont="1" applyFill="1" applyBorder="1">
      <alignment/>
      <protection/>
    </xf>
    <xf numFmtId="3" fontId="24" fillId="0" borderId="10" xfId="57" applyNumberFormat="1" applyFont="1" applyFill="1" applyBorder="1" applyAlignment="1">
      <alignment/>
      <protection/>
    </xf>
    <xf numFmtId="3" fontId="24" fillId="0" borderId="11" xfId="57" applyNumberFormat="1" applyFont="1" applyFill="1" applyBorder="1" applyAlignment="1">
      <alignment/>
      <protection/>
    </xf>
    <xf numFmtId="0" fontId="22" fillId="0" borderId="11" xfId="0" applyFont="1" applyBorder="1" applyAlignment="1">
      <alignment/>
    </xf>
    <xf numFmtId="0" fontId="27" fillId="0" borderId="0" xfId="0" applyFont="1" applyAlignment="1">
      <alignment/>
    </xf>
    <xf numFmtId="0" fontId="22" fillId="0" borderId="12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0" xfId="0" applyFont="1" applyBorder="1" applyAlignment="1">
      <alignment/>
    </xf>
    <xf numFmtId="0" fontId="25" fillId="0" borderId="14" xfId="57" applyFont="1" applyFill="1" applyBorder="1" applyAlignment="1">
      <alignment horizontal="center" vertical="top"/>
      <protection/>
    </xf>
    <xf numFmtId="0" fontId="22" fillId="0" borderId="14" xfId="0" applyFont="1" applyBorder="1" applyAlignment="1">
      <alignment/>
    </xf>
    <xf numFmtId="3" fontId="25" fillId="0" borderId="10" xfId="57" applyNumberFormat="1" applyFont="1" applyBorder="1" applyAlignment="1">
      <alignment/>
      <protection/>
    </xf>
    <xf numFmtId="3" fontId="24" fillId="0" borderId="10" xfId="57" applyNumberFormat="1" applyFont="1" applyBorder="1" applyAlignment="1">
      <alignment/>
      <protection/>
    </xf>
    <xf numFmtId="0" fontId="25" fillId="0" borderId="0" xfId="0" applyFont="1" applyAlignment="1">
      <alignment/>
    </xf>
    <xf numFmtId="3" fontId="22" fillId="0" borderId="10" xfId="57" applyNumberFormat="1" applyFont="1" applyBorder="1" applyAlignment="1">
      <alignment/>
      <protection/>
    </xf>
    <xf numFmtId="1" fontId="22" fillId="0" borderId="10" xfId="0" applyNumberFormat="1" applyFont="1" applyBorder="1" applyAlignment="1">
      <alignment/>
    </xf>
    <xf numFmtId="3" fontId="25" fillId="0" borderId="11" xfId="57" applyNumberFormat="1" applyFont="1" applyBorder="1" applyAlignment="1">
      <alignment/>
      <protection/>
    </xf>
    <xf numFmtId="0" fontId="29" fillId="0" borderId="0" xfId="57" applyFont="1">
      <alignment/>
      <protection/>
    </xf>
    <xf numFmtId="0" fontId="27" fillId="0" borderId="0" xfId="57" applyFont="1">
      <alignment/>
      <protection/>
    </xf>
    <xf numFmtId="0" fontId="24" fillId="0" borderId="0" xfId="0" applyFont="1" applyAlignment="1">
      <alignment/>
    </xf>
    <xf numFmtId="1" fontId="24" fillId="0" borderId="10" xfId="0" applyNumberFormat="1" applyFont="1" applyBorder="1" applyAlignment="1">
      <alignment/>
    </xf>
    <xf numFmtId="208" fontId="22" fillId="0" borderId="0" xfId="60" applyNumberFormat="1" applyFont="1" applyAlignment="1">
      <alignment/>
    </xf>
    <xf numFmtId="1" fontId="22" fillId="0" borderId="10" xfId="0" applyNumberFormat="1" applyFont="1" applyFill="1" applyBorder="1" applyAlignment="1">
      <alignment/>
    </xf>
    <xf numFmtId="3" fontId="25" fillId="0" borderId="15" xfId="57" applyNumberFormat="1" applyFont="1" applyFill="1" applyBorder="1" applyAlignment="1">
      <alignment/>
      <protection/>
    </xf>
    <xf numFmtId="3" fontId="22" fillId="0" borderId="15" xfId="57" applyNumberFormat="1" applyFont="1" applyFill="1" applyBorder="1" applyAlignment="1">
      <alignment/>
      <protection/>
    </xf>
    <xf numFmtId="0" fontId="22" fillId="0" borderId="16" xfId="0" applyFont="1" applyBorder="1" applyAlignment="1">
      <alignment/>
    </xf>
    <xf numFmtId="3" fontId="22" fillId="0" borderId="15" xfId="57" applyNumberFormat="1" applyFont="1" applyFill="1" applyBorder="1">
      <alignment/>
      <protection/>
    </xf>
    <xf numFmtId="3" fontId="25" fillId="0" borderId="15" xfId="57" applyNumberFormat="1" applyFont="1" applyBorder="1" applyAlignment="1">
      <alignment/>
      <protection/>
    </xf>
    <xf numFmtId="3" fontId="24" fillId="0" borderId="15" xfId="57" applyNumberFormat="1" applyFont="1" applyFill="1" applyBorder="1" applyAlignment="1">
      <alignment/>
      <protection/>
    </xf>
    <xf numFmtId="0" fontId="25" fillId="24" borderId="17" xfId="57" applyFont="1" applyFill="1" applyBorder="1">
      <alignment/>
      <protection/>
    </xf>
    <xf numFmtId="223" fontId="25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3" fontId="24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3" fontId="24" fillId="0" borderId="18" xfId="57" applyNumberFormat="1" applyFont="1" applyFill="1" applyBorder="1" applyAlignment="1">
      <alignment/>
      <protection/>
    </xf>
    <xf numFmtId="0" fontId="25" fillId="25" borderId="17" xfId="57" applyFont="1" applyFill="1" applyBorder="1">
      <alignment/>
      <protection/>
    </xf>
    <xf numFmtId="3" fontId="25" fillId="0" borderId="19" xfId="57" applyNumberFormat="1" applyFont="1" applyBorder="1" applyAlignment="1">
      <alignment/>
      <protection/>
    </xf>
    <xf numFmtId="0" fontId="23" fillId="25" borderId="17" xfId="57" applyFont="1" applyFill="1" applyBorder="1">
      <alignment/>
      <protection/>
    </xf>
    <xf numFmtId="0" fontId="25" fillId="25" borderId="18" xfId="57" applyFont="1" applyFill="1" applyBorder="1">
      <alignment/>
      <protection/>
    </xf>
    <xf numFmtId="0" fontId="25" fillId="0" borderId="20" xfId="57" applyFont="1" applyFill="1" applyBorder="1" applyAlignment="1">
      <alignment horizontal="center" vertical="top"/>
      <protection/>
    </xf>
    <xf numFmtId="0" fontId="25" fillId="0" borderId="10" xfId="57" applyFont="1" applyFill="1" applyBorder="1" applyAlignment="1">
      <alignment horizontal="center" vertical="top"/>
      <protection/>
    </xf>
    <xf numFmtId="0" fontId="25" fillId="26" borderId="21" xfId="57" applyFont="1" applyFill="1" applyBorder="1" applyAlignment="1">
      <alignment horizontal="center" vertical="center" wrapText="1"/>
      <protection/>
    </xf>
    <xf numFmtId="0" fontId="25" fillId="26" borderId="22" xfId="57" applyFont="1" applyFill="1" applyBorder="1" applyAlignment="1">
      <alignment horizontal="center" vertical="center" wrapText="1"/>
      <protection/>
    </xf>
    <xf numFmtId="0" fontId="25" fillId="25" borderId="23" xfId="57" applyFont="1" applyFill="1" applyBorder="1">
      <alignment/>
      <protection/>
    </xf>
    <xf numFmtId="0" fontId="22" fillId="0" borderId="15" xfId="0" applyFont="1" applyBorder="1" applyAlignment="1">
      <alignment/>
    </xf>
    <xf numFmtId="0" fontId="25" fillId="25" borderId="20" xfId="57" applyFont="1" applyFill="1" applyBorder="1">
      <alignment/>
      <protection/>
    </xf>
    <xf numFmtId="0" fontId="25" fillId="0" borderId="24" xfId="57" applyFont="1" applyFill="1" applyBorder="1" applyAlignment="1">
      <alignment horizontal="center" vertical="top"/>
      <protection/>
    </xf>
    <xf numFmtId="0" fontId="22" fillId="24" borderId="15" xfId="57" applyFont="1" applyFill="1" applyBorder="1" applyAlignment="1">
      <alignment horizontal="center" vertical="top" wrapText="1"/>
      <protection/>
    </xf>
    <xf numFmtId="0" fontId="25" fillId="24" borderId="15" xfId="57" applyFont="1" applyFill="1" applyBorder="1">
      <alignment/>
      <protection/>
    </xf>
    <xf numFmtId="0" fontId="22" fillId="24" borderId="15" xfId="57" applyFont="1" applyFill="1" applyBorder="1">
      <alignment/>
      <protection/>
    </xf>
    <xf numFmtId="0" fontId="24" fillId="24" borderId="15" xfId="57" applyFont="1" applyFill="1" applyBorder="1">
      <alignment/>
      <protection/>
    </xf>
    <xf numFmtId="0" fontId="25" fillId="24" borderId="16" xfId="57" applyFont="1" applyFill="1" applyBorder="1">
      <alignment/>
      <protection/>
    </xf>
    <xf numFmtId="0" fontId="25" fillId="24" borderId="25" xfId="57" applyFont="1" applyFill="1" applyBorder="1">
      <alignment/>
      <protection/>
    </xf>
    <xf numFmtId="0" fontId="24" fillId="24" borderId="16" xfId="57" applyFont="1" applyFill="1" applyBorder="1">
      <alignment/>
      <protection/>
    </xf>
    <xf numFmtId="0" fontId="25" fillId="25" borderId="26" xfId="57" applyFont="1" applyFill="1" applyBorder="1">
      <alignment/>
      <protection/>
    </xf>
    <xf numFmtId="0" fontId="25" fillId="25" borderId="27" xfId="57" applyFont="1" applyFill="1" applyBorder="1">
      <alignment/>
      <protection/>
    </xf>
    <xf numFmtId="0" fontId="22" fillId="25" borderId="23" xfId="57" applyFont="1" applyFill="1" applyBorder="1" applyAlignment="1">
      <alignment horizontal="center" vertical="top" wrapText="1"/>
      <protection/>
    </xf>
    <xf numFmtId="0" fontId="25" fillId="26" borderId="28" xfId="57" applyFont="1" applyFill="1" applyBorder="1" applyAlignment="1">
      <alignment horizontal="center" vertical="center" wrapText="1"/>
      <protection/>
    </xf>
    <xf numFmtId="0" fontId="25" fillId="26" borderId="29" xfId="57" applyFont="1" applyFill="1" applyBorder="1" applyAlignment="1">
      <alignment horizontal="center" vertical="center" wrapText="1"/>
      <protection/>
    </xf>
    <xf numFmtId="0" fontId="22" fillId="0" borderId="30" xfId="0" applyFont="1" applyBorder="1" applyAlignment="1">
      <alignment/>
    </xf>
    <xf numFmtId="1" fontId="22" fillId="0" borderId="15" xfId="0" applyNumberFormat="1" applyFont="1" applyBorder="1" applyAlignment="1">
      <alignment/>
    </xf>
    <xf numFmtId="1" fontId="22" fillId="0" borderId="15" xfId="0" applyNumberFormat="1" applyFont="1" applyFill="1" applyBorder="1" applyAlignment="1">
      <alignment/>
    </xf>
    <xf numFmtId="0" fontId="22" fillId="0" borderId="15" xfId="0" applyFont="1" applyFill="1" applyBorder="1" applyAlignment="1">
      <alignment/>
    </xf>
    <xf numFmtId="1" fontId="24" fillId="0" borderId="15" xfId="0" applyNumberFormat="1" applyFont="1" applyBorder="1" applyAlignment="1">
      <alignment/>
    </xf>
    <xf numFmtId="3" fontId="22" fillId="0" borderId="15" xfId="57" applyNumberFormat="1" applyFont="1" applyBorder="1" applyAlignment="1">
      <alignment/>
      <protection/>
    </xf>
    <xf numFmtId="0" fontId="22" fillId="25" borderId="31" xfId="57" applyFont="1" applyFill="1" applyBorder="1" applyAlignment="1">
      <alignment horizontal="center" vertical="top" wrapText="1"/>
      <protection/>
    </xf>
    <xf numFmtId="0" fontId="22" fillId="24" borderId="32" xfId="57" applyFont="1" applyFill="1" applyBorder="1" applyAlignment="1">
      <alignment horizontal="center" vertical="top" wrapText="1"/>
      <protection/>
    </xf>
    <xf numFmtId="0" fontId="25" fillId="24" borderId="33" xfId="57" applyFont="1" applyFill="1" applyBorder="1">
      <alignment/>
      <protection/>
    </xf>
    <xf numFmtId="3" fontId="25" fillId="0" borderId="34" xfId="57" applyNumberFormat="1" applyFont="1" applyFill="1" applyBorder="1" applyAlignment="1">
      <alignment/>
      <protection/>
    </xf>
    <xf numFmtId="0" fontId="25" fillId="26" borderId="35" xfId="57" applyFont="1" applyFill="1" applyBorder="1" applyAlignment="1">
      <alignment horizontal="center" vertical="center" wrapText="1"/>
      <protection/>
    </xf>
    <xf numFmtId="0" fontId="22" fillId="0" borderId="23" xfId="0" applyFont="1" applyBorder="1" applyAlignment="1">
      <alignment/>
    </xf>
    <xf numFmtId="3" fontId="22" fillId="0" borderId="36" xfId="57" applyNumberFormat="1" applyFont="1" applyFill="1" applyBorder="1" applyAlignment="1">
      <alignment/>
      <protection/>
    </xf>
    <xf numFmtId="0" fontId="22" fillId="0" borderId="36" xfId="0" applyFont="1" applyBorder="1" applyAlignment="1">
      <alignment/>
    </xf>
    <xf numFmtId="3" fontId="22" fillId="0" borderId="36" xfId="57" applyNumberFormat="1" applyFont="1" applyFill="1" applyBorder="1">
      <alignment/>
      <protection/>
    </xf>
    <xf numFmtId="1" fontId="22" fillId="0" borderId="36" xfId="0" applyNumberFormat="1" applyFont="1" applyBorder="1" applyAlignment="1">
      <alignment/>
    </xf>
    <xf numFmtId="1" fontId="22" fillId="0" borderId="36" xfId="0" applyNumberFormat="1" applyFont="1" applyFill="1" applyBorder="1" applyAlignment="1">
      <alignment/>
    </xf>
    <xf numFmtId="3" fontId="25" fillId="0" borderId="36" xfId="57" applyNumberFormat="1" applyFont="1" applyFill="1" applyBorder="1" applyAlignment="1">
      <alignment/>
      <protection/>
    </xf>
    <xf numFmtId="0" fontId="22" fillId="0" borderId="36" xfId="0" applyFont="1" applyFill="1" applyBorder="1" applyAlignment="1">
      <alignment/>
    </xf>
    <xf numFmtId="3" fontId="25" fillId="0" borderId="36" xfId="57" applyNumberFormat="1" applyFont="1" applyBorder="1" applyAlignment="1">
      <alignment/>
      <protection/>
    </xf>
    <xf numFmtId="1" fontId="24" fillId="0" borderId="36" xfId="0" applyNumberFormat="1" applyFont="1" applyBorder="1" applyAlignment="1">
      <alignment/>
    </xf>
    <xf numFmtId="3" fontId="22" fillId="0" borderId="36" xfId="57" applyNumberFormat="1" applyFont="1" applyBorder="1" applyAlignment="1">
      <alignment/>
      <protection/>
    </xf>
    <xf numFmtId="0" fontId="22" fillId="0" borderId="37" xfId="0" applyFont="1" applyBorder="1" applyAlignment="1">
      <alignment/>
    </xf>
    <xf numFmtId="3" fontId="22" fillId="0" borderId="36" xfId="0" applyNumberFormat="1" applyFont="1" applyBorder="1" applyAlignment="1">
      <alignment/>
    </xf>
    <xf numFmtId="3" fontId="22" fillId="0" borderId="15" xfId="0" applyNumberFormat="1" applyFont="1" applyBorder="1" applyAlignment="1">
      <alignment/>
    </xf>
    <xf numFmtId="3" fontId="22" fillId="0" borderId="10" xfId="0" applyNumberFormat="1" applyFont="1" applyBorder="1" applyAlignment="1">
      <alignment/>
    </xf>
    <xf numFmtId="0" fontId="25" fillId="26" borderId="38" xfId="57" applyFont="1" applyFill="1" applyBorder="1" applyAlignment="1">
      <alignment horizontal="center" vertical="center"/>
      <protection/>
    </xf>
    <xf numFmtId="0" fontId="25" fillId="26" borderId="39" xfId="57" applyFont="1" applyFill="1" applyBorder="1" applyAlignment="1">
      <alignment horizontal="center" vertical="center"/>
      <protection/>
    </xf>
    <xf numFmtId="0" fontId="25" fillId="26" borderId="26" xfId="57" applyFont="1" applyFill="1" applyBorder="1" applyAlignment="1">
      <alignment horizontal="center" vertical="center" wrapText="1"/>
      <protection/>
    </xf>
    <xf numFmtId="0" fontId="25" fillId="26" borderId="27" xfId="57" applyFont="1" applyFill="1" applyBorder="1" applyAlignment="1">
      <alignment horizontal="center" vertical="center" wrapText="1"/>
      <protection/>
    </xf>
    <xf numFmtId="0" fontId="25" fillId="26" borderId="18" xfId="57" applyFont="1" applyFill="1" applyBorder="1" applyAlignment="1">
      <alignment horizontal="center" vertical="center" wrapText="1"/>
      <protection/>
    </xf>
    <xf numFmtId="0" fontId="25" fillId="26" borderId="38" xfId="57" applyFont="1" applyFill="1" applyBorder="1" applyAlignment="1">
      <alignment horizontal="center" vertical="center" wrapText="1"/>
      <protection/>
    </xf>
    <xf numFmtId="0" fontId="25" fillId="26" borderId="40" xfId="57" applyFont="1" applyFill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Quarterly BOP 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GOVFINAN\ANNREPT\1999\tabII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II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zoomScalePageLayoutView="0" workbookViewId="0" topLeftCell="A1">
      <pane xSplit="2" ySplit="4" topLeftCell="C101" activePane="bottomRight" state="frozen"/>
      <selection pane="topLeft" activeCell="A1" sqref="A1"/>
      <selection pane="topRight" activeCell="I1" sqref="I1"/>
      <selection pane="bottomLeft" activeCell="A5" sqref="A5"/>
      <selection pane="bottomRight" activeCell="L106" sqref="L106"/>
    </sheetView>
  </sheetViews>
  <sheetFormatPr defaultColWidth="9.140625" defaultRowHeight="12.75"/>
  <cols>
    <col min="1" max="1" width="3.140625" style="3" customWidth="1"/>
    <col min="2" max="2" width="40.7109375" style="3" customWidth="1"/>
    <col min="3" max="8" width="16.00390625" style="3" customWidth="1"/>
    <col min="9" max="16384" width="9.140625" style="3" customWidth="1"/>
  </cols>
  <sheetData>
    <row r="1" spans="1:7" ht="16.5">
      <c r="A1" s="1" t="s">
        <v>83</v>
      </c>
      <c r="B1" s="2"/>
      <c r="D1" s="5"/>
      <c r="E1" s="42"/>
      <c r="F1" s="42"/>
      <c r="G1" s="43"/>
    </row>
    <row r="2" spans="1:8" ht="15.75" thickBot="1">
      <c r="A2" s="6"/>
      <c r="B2" s="7"/>
      <c r="C2" s="5"/>
      <c r="D2" s="5"/>
      <c r="E2" s="5"/>
      <c r="F2" s="5"/>
      <c r="H2" s="44" t="s">
        <v>75</v>
      </c>
    </row>
    <row r="3" spans="1:8" ht="27" customHeight="1">
      <c r="A3" s="66"/>
      <c r="B3" s="68"/>
      <c r="C3" s="99" t="s">
        <v>79</v>
      </c>
      <c r="D3" s="97" t="s">
        <v>72</v>
      </c>
      <c r="E3" s="98"/>
      <c r="F3" s="102" t="s">
        <v>78</v>
      </c>
      <c r="G3" s="103"/>
      <c r="H3" s="104"/>
    </row>
    <row r="4" spans="1:8" ht="33.75" customHeight="1">
      <c r="A4" s="67"/>
      <c r="B4" s="77"/>
      <c r="C4" s="100"/>
      <c r="D4" s="54" t="s">
        <v>80</v>
      </c>
      <c r="E4" s="54" t="s">
        <v>73</v>
      </c>
      <c r="F4" s="54" t="s">
        <v>74</v>
      </c>
      <c r="G4" s="54" t="s">
        <v>81</v>
      </c>
      <c r="H4" s="53" t="s">
        <v>80</v>
      </c>
    </row>
    <row r="5" spans="1:8" ht="16.5" customHeight="1">
      <c r="A5" s="41"/>
      <c r="B5" s="59"/>
      <c r="C5" s="51"/>
      <c r="D5" s="52"/>
      <c r="E5" s="8"/>
      <c r="F5" s="8"/>
      <c r="G5" s="8"/>
      <c r="H5" s="80"/>
    </row>
    <row r="6" spans="1:8" ht="16.5" customHeight="1">
      <c r="A6" s="41" t="s">
        <v>0</v>
      </c>
      <c r="B6" s="60" t="s">
        <v>1</v>
      </c>
      <c r="C6" s="8">
        <f>D6+E6+F6+G6</f>
        <v>-24468</v>
      </c>
      <c r="D6" s="8">
        <f>D7+D41+D77</f>
        <v>-6292</v>
      </c>
      <c r="E6" s="8">
        <f>E7+E41+E77</f>
        <v>-6249</v>
      </c>
      <c r="F6" s="8">
        <f>F7+F41+F77</f>
        <v>-3403</v>
      </c>
      <c r="G6" s="8">
        <f>G7+G41+G77</f>
        <v>-8524</v>
      </c>
      <c r="H6" s="35">
        <f>H7+H41+H77</f>
        <v>-10533</v>
      </c>
    </row>
    <row r="7" spans="1:8" ht="16.5" customHeight="1">
      <c r="A7" s="41" t="s">
        <v>2</v>
      </c>
      <c r="B7" s="60" t="s">
        <v>3</v>
      </c>
      <c r="C7" s="8">
        <f aca="true" t="shared" si="0" ref="C7:C50">D7+E7+F7+G7</f>
        <v>-37774</v>
      </c>
      <c r="D7" s="8">
        <f>D8+D18</f>
        <v>-10776</v>
      </c>
      <c r="E7" s="8">
        <f>E8+E18</f>
        <v>-9302</v>
      </c>
      <c r="F7" s="8">
        <f>F8+F18</f>
        <v>-7194</v>
      </c>
      <c r="G7" s="8">
        <f>G8+G18</f>
        <v>-10502</v>
      </c>
      <c r="H7" s="35">
        <f>H8+H18</f>
        <v>-12131</v>
      </c>
    </row>
    <row r="8" spans="1:8" ht="16.5" customHeight="1">
      <c r="A8" s="41"/>
      <c r="B8" s="60" t="s">
        <v>4</v>
      </c>
      <c r="C8" s="8">
        <f t="shared" si="0"/>
        <v>-60862</v>
      </c>
      <c r="D8" s="8">
        <f>D9+D10</f>
        <v>-13811</v>
      </c>
      <c r="E8" s="8">
        <f>E9+E10</f>
        <v>-16887</v>
      </c>
      <c r="F8" s="8">
        <f>F9+F10</f>
        <v>-15437</v>
      </c>
      <c r="G8" s="8">
        <f>G9+G10</f>
        <v>-14727</v>
      </c>
      <c r="H8" s="35">
        <f>H9+H10</f>
        <v>-14900</v>
      </c>
    </row>
    <row r="9" spans="1:8" ht="16.5" customHeight="1">
      <c r="A9" s="41"/>
      <c r="B9" s="61" t="s">
        <v>5</v>
      </c>
      <c r="C9" s="9">
        <f t="shared" si="0"/>
        <v>74299</v>
      </c>
      <c r="D9" s="9">
        <f aca="true" t="shared" si="1" ref="D9:H10">D12+D15</f>
        <v>17650</v>
      </c>
      <c r="E9" s="9">
        <f t="shared" si="1"/>
        <v>20445</v>
      </c>
      <c r="F9" s="9">
        <f t="shared" si="1"/>
        <v>17776</v>
      </c>
      <c r="G9" s="9">
        <f t="shared" si="1"/>
        <v>18428</v>
      </c>
      <c r="H9" s="36">
        <f t="shared" si="1"/>
        <v>20069</v>
      </c>
    </row>
    <row r="10" spans="1:8" ht="16.5" customHeight="1">
      <c r="A10" s="41"/>
      <c r="B10" s="61" t="s">
        <v>6</v>
      </c>
      <c r="C10" s="9">
        <f t="shared" si="0"/>
        <v>-135161</v>
      </c>
      <c r="D10" s="9">
        <f t="shared" si="1"/>
        <v>-31461</v>
      </c>
      <c r="E10" s="9">
        <f t="shared" si="1"/>
        <v>-37332</v>
      </c>
      <c r="F10" s="9">
        <f t="shared" si="1"/>
        <v>-33213</v>
      </c>
      <c r="G10" s="9">
        <f t="shared" si="1"/>
        <v>-33155</v>
      </c>
      <c r="H10" s="36">
        <f t="shared" si="1"/>
        <v>-34969</v>
      </c>
    </row>
    <row r="11" spans="1:8" ht="16.5" customHeight="1">
      <c r="A11" s="41"/>
      <c r="B11" s="61" t="s">
        <v>7</v>
      </c>
      <c r="C11" s="9">
        <f t="shared" si="0"/>
        <v>-66895</v>
      </c>
      <c r="D11" s="9">
        <f>D12+D13</f>
        <v>-14607</v>
      </c>
      <c r="E11" s="9">
        <f>E12+E13</f>
        <v>-18980</v>
      </c>
      <c r="F11" s="9">
        <f>F12+F13</f>
        <v>-16963</v>
      </c>
      <c r="G11" s="9">
        <f>G12+G13</f>
        <v>-16345</v>
      </c>
      <c r="H11" s="36">
        <f>H12+H13</f>
        <v>-17177</v>
      </c>
    </row>
    <row r="12" spans="1:8" ht="16.5" customHeight="1">
      <c r="A12" s="41"/>
      <c r="B12" s="61" t="s">
        <v>8</v>
      </c>
      <c r="C12" s="9">
        <f t="shared" si="0"/>
        <v>65413</v>
      </c>
      <c r="D12" s="9">
        <v>16231</v>
      </c>
      <c r="E12" s="9">
        <v>17655</v>
      </c>
      <c r="F12" s="9">
        <v>15452</v>
      </c>
      <c r="G12" s="9">
        <v>16075</v>
      </c>
      <c r="H12" s="36">
        <v>16885</v>
      </c>
    </row>
    <row r="13" spans="1:8" ht="16.5" customHeight="1">
      <c r="A13" s="41"/>
      <c r="B13" s="61" t="s">
        <v>9</v>
      </c>
      <c r="C13" s="9">
        <f t="shared" si="0"/>
        <v>-132308</v>
      </c>
      <c r="D13" s="9">
        <v>-30838</v>
      </c>
      <c r="E13" s="9">
        <v>-36635</v>
      </c>
      <c r="F13" s="9">
        <v>-32415</v>
      </c>
      <c r="G13" s="9">
        <v>-32420</v>
      </c>
      <c r="H13" s="36">
        <v>-34062</v>
      </c>
    </row>
    <row r="14" spans="1:8" ht="16.5" customHeight="1">
      <c r="A14" s="41"/>
      <c r="B14" s="61" t="s">
        <v>10</v>
      </c>
      <c r="C14" s="9">
        <f t="shared" si="0"/>
        <v>6033</v>
      </c>
      <c r="D14" s="9">
        <f>D15+D16</f>
        <v>796</v>
      </c>
      <c r="E14" s="9">
        <f>E15+E16</f>
        <v>2093</v>
      </c>
      <c r="F14" s="9">
        <f>F15+F16</f>
        <v>1526</v>
      </c>
      <c r="G14" s="9">
        <f>G15+G16</f>
        <v>1618</v>
      </c>
      <c r="H14" s="36">
        <f>H15+H16</f>
        <v>2277</v>
      </c>
    </row>
    <row r="15" spans="1:8" ht="16.5" customHeight="1">
      <c r="A15" s="41"/>
      <c r="B15" s="61" t="s">
        <v>8</v>
      </c>
      <c r="C15" s="9">
        <f t="shared" si="0"/>
        <v>8886</v>
      </c>
      <c r="D15" s="9">
        <v>1419</v>
      </c>
      <c r="E15" s="9">
        <v>2790</v>
      </c>
      <c r="F15" s="9">
        <v>2324</v>
      </c>
      <c r="G15" s="9">
        <v>2353</v>
      </c>
      <c r="H15" s="36">
        <v>3184</v>
      </c>
    </row>
    <row r="16" spans="1:8" ht="16.5" customHeight="1">
      <c r="A16" s="41"/>
      <c r="B16" s="61" t="s">
        <v>9</v>
      </c>
      <c r="C16" s="9">
        <f t="shared" si="0"/>
        <v>-2853</v>
      </c>
      <c r="D16" s="9">
        <v>-623</v>
      </c>
      <c r="E16" s="9">
        <v>-697</v>
      </c>
      <c r="F16" s="9">
        <v>-798</v>
      </c>
      <c r="G16" s="9">
        <v>-735</v>
      </c>
      <c r="H16" s="36">
        <v>-907</v>
      </c>
    </row>
    <row r="17" spans="1:8" ht="16.5" customHeight="1">
      <c r="A17" s="41"/>
      <c r="B17" s="61" t="s">
        <v>11</v>
      </c>
      <c r="C17" s="9">
        <f t="shared" si="0"/>
        <v>-536</v>
      </c>
      <c r="D17" s="9">
        <v>-148</v>
      </c>
      <c r="E17" s="9">
        <v>-140</v>
      </c>
      <c r="F17" s="9">
        <v>-131</v>
      </c>
      <c r="G17" s="9">
        <v>-117</v>
      </c>
      <c r="H17" s="36">
        <v>-98</v>
      </c>
    </row>
    <row r="18" spans="1:8" ht="16.5" customHeight="1">
      <c r="A18" s="41"/>
      <c r="B18" s="60" t="s">
        <v>12</v>
      </c>
      <c r="C18" s="8">
        <f t="shared" si="0"/>
        <v>23088</v>
      </c>
      <c r="D18" s="8">
        <f>D19+D30</f>
        <v>3035</v>
      </c>
      <c r="E18" s="8">
        <f>E19+E30</f>
        <v>7585</v>
      </c>
      <c r="F18" s="8">
        <f>F19+F30</f>
        <v>8243</v>
      </c>
      <c r="G18" s="8">
        <f>G19+G30</f>
        <v>4225</v>
      </c>
      <c r="H18" s="35">
        <f>H19+H30</f>
        <v>2769</v>
      </c>
    </row>
    <row r="19" spans="1:8" ht="16.5" customHeight="1">
      <c r="A19" s="41"/>
      <c r="B19" s="61" t="s">
        <v>13</v>
      </c>
      <c r="C19" s="9">
        <f t="shared" si="0"/>
        <v>87693</v>
      </c>
      <c r="D19" s="9">
        <f>D20+D24+D27</f>
        <v>18493</v>
      </c>
      <c r="E19" s="9">
        <f>E20+E24+E27</f>
        <v>24128</v>
      </c>
      <c r="F19" s="9">
        <f>F20+F24+F27</f>
        <v>24617</v>
      </c>
      <c r="G19" s="9">
        <f>G20+G24+G27</f>
        <v>20455</v>
      </c>
      <c r="H19" s="36">
        <f>H20+H24+H27</f>
        <v>22950</v>
      </c>
    </row>
    <row r="20" spans="1:8" ht="16.5" customHeight="1">
      <c r="A20" s="41"/>
      <c r="B20" s="61" t="s">
        <v>14</v>
      </c>
      <c r="C20" s="9">
        <f t="shared" si="0"/>
        <v>11927</v>
      </c>
      <c r="D20" s="9">
        <v>2696</v>
      </c>
      <c r="E20" s="9">
        <v>3582</v>
      </c>
      <c r="F20" s="9">
        <v>3277</v>
      </c>
      <c r="G20" s="9">
        <v>2372</v>
      </c>
      <c r="H20" s="36">
        <v>2726</v>
      </c>
    </row>
    <row r="21" spans="1:8" ht="16.5" customHeight="1">
      <c r="A21" s="41"/>
      <c r="B21" s="62" t="s">
        <v>15</v>
      </c>
      <c r="C21" s="11">
        <f t="shared" si="0"/>
        <v>9514</v>
      </c>
      <c r="D21" s="11">
        <v>2146</v>
      </c>
      <c r="E21" s="11">
        <v>2879</v>
      </c>
      <c r="F21" s="11">
        <v>2687</v>
      </c>
      <c r="G21" s="11">
        <v>1802</v>
      </c>
      <c r="H21" s="40">
        <v>2151</v>
      </c>
    </row>
    <row r="22" spans="1:8" ht="16.5" customHeight="1">
      <c r="A22" s="41"/>
      <c r="B22" s="62" t="s">
        <v>16</v>
      </c>
      <c r="C22" s="11">
        <f t="shared" si="0"/>
        <v>732</v>
      </c>
      <c r="D22" s="11">
        <v>176</v>
      </c>
      <c r="E22" s="11">
        <v>208</v>
      </c>
      <c r="F22" s="11">
        <v>167</v>
      </c>
      <c r="G22" s="11">
        <v>181</v>
      </c>
      <c r="H22" s="40">
        <v>196</v>
      </c>
    </row>
    <row r="23" spans="1:8" ht="16.5" customHeight="1">
      <c r="A23" s="41"/>
      <c r="B23" s="62" t="s">
        <v>17</v>
      </c>
      <c r="C23" s="11">
        <f t="shared" si="0"/>
        <v>1681</v>
      </c>
      <c r="D23" s="11">
        <f>D20-D21-D22</f>
        <v>374</v>
      </c>
      <c r="E23" s="11">
        <f>E20-E21-E22</f>
        <v>495</v>
      </c>
      <c r="F23" s="11">
        <f>F20-F21-F22</f>
        <v>423</v>
      </c>
      <c r="G23" s="11">
        <f>G20-G21-G22</f>
        <v>389</v>
      </c>
      <c r="H23" s="40">
        <f>H20-H21-H22</f>
        <v>379</v>
      </c>
    </row>
    <row r="24" spans="1:8" ht="16.5" customHeight="1">
      <c r="A24" s="41"/>
      <c r="B24" s="61" t="s">
        <v>18</v>
      </c>
      <c r="C24" s="9">
        <f t="shared" si="0"/>
        <v>40950</v>
      </c>
      <c r="D24" s="9">
        <f>D25+D26</f>
        <v>8358</v>
      </c>
      <c r="E24" s="9">
        <f>E25+E26</f>
        <v>11289</v>
      </c>
      <c r="F24" s="9">
        <f>F25+F26</f>
        <v>11948</v>
      </c>
      <c r="G24" s="9">
        <f>G25+G26</f>
        <v>9355</v>
      </c>
      <c r="H24" s="36">
        <f>H25+H26</f>
        <v>8844</v>
      </c>
    </row>
    <row r="25" spans="1:8" ht="16.5" customHeight="1">
      <c r="A25" s="41"/>
      <c r="B25" s="62" t="s">
        <v>19</v>
      </c>
      <c r="C25" s="11">
        <f t="shared" si="0"/>
        <v>14685</v>
      </c>
      <c r="D25" s="11">
        <v>2421</v>
      </c>
      <c r="E25" s="11">
        <v>4342</v>
      </c>
      <c r="F25" s="11">
        <v>4202</v>
      </c>
      <c r="G25" s="11">
        <v>3720</v>
      </c>
      <c r="H25" s="40">
        <v>3162</v>
      </c>
    </row>
    <row r="26" spans="1:8" ht="16.5" customHeight="1">
      <c r="A26" s="41"/>
      <c r="B26" s="62" t="s">
        <v>20</v>
      </c>
      <c r="C26" s="11">
        <f t="shared" si="0"/>
        <v>26265</v>
      </c>
      <c r="D26" s="11">
        <v>5937</v>
      </c>
      <c r="E26" s="11">
        <v>6947</v>
      </c>
      <c r="F26" s="11">
        <v>7746</v>
      </c>
      <c r="G26" s="11">
        <v>5635</v>
      </c>
      <c r="H26" s="40">
        <v>5682</v>
      </c>
    </row>
    <row r="27" spans="1:8" ht="16.5" customHeight="1">
      <c r="A27" s="41"/>
      <c r="B27" s="61" t="s">
        <v>21</v>
      </c>
      <c r="C27" s="9">
        <f t="shared" si="0"/>
        <v>34816</v>
      </c>
      <c r="D27" s="9">
        <v>7439</v>
      </c>
      <c r="E27" s="9">
        <v>9257</v>
      </c>
      <c r="F27" s="9">
        <v>9392</v>
      </c>
      <c r="G27" s="9">
        <v>8728</v>
      </c>
      <c r="H27" s="36">
        <v>11380</v>
      </c>
    </row>
    <row r="28" spans="1:8" ht="16.5" customHeight="1">
      <c r="A28" s="41"/>
      <c r="B28" s="62" t="s">
        <v>22</v>
      </c>
      <c r="C28" s="11">
        <f t="shared" si="0"/>
        <v>33372</v>
      </c>
      <c r="D28" s="11">
        <f>D27-D29</f>
        <v>7189</v>
      </c>
      <c r="E28" s="11">
        <f>E27-E29</f>
        <v>8779</v>
      </c>
      <c r="F28" s="11">
        <f>F27-F29</f>
        <v>8845</v>
      </c>
      <c r="G28" s="11">
        <f>G27-G29</f>
        <v>8559</v>
      </c>
      <c r="H28" s="40">
        <f>H27-H29</f>
        <v>11159</v>
      </c>
    </row>
    <row r="29" spans="1:8" ht="16.5" customHeight="1">
      <c r="A29" s="41"/>
      <c r="B29" s="62" t="s">
        <v>23</v>
      </c>
      <c r="C29" s="11">
        <f t="shared" si="0"/>
        <v>1444</v>
      </c>
      <c r="D29" s="11">
        <v>250</v>
      </c>
      <c r="E29" s="11">
        <v>478</v>
      </c>
      <c r="F29" s="11">
        <v>547</v>
      </c>
      <c r="G29" s="11">
        <v>169</v>
      </c>
      <c r="H29" s="40">
        <v>221</v>
      </c>
    </row>
    <row r="30" spans="1:8" ht="16.5" customHeight="1">
      <c r="A30" s="41"/>
      <c r="B30" s="61" t="s">
        <v>24</v>
      </c>
      <c r="C30" s="9">
        <f t="shared" si="0"/>
        <v>-64605</v>
      </c>
      <c r="D30" s="9">
        <f>D31+D35+D38</f>
        <v>-15458</v>
      </c>
      <c r="E30" s="9">
        <f>E31+E35+E38</f>
        <v>-16543</v>
      </c>
      <c r="F30" s="9">
        <f>F31+F35+F38</f>
        <v>-16374</v>
      </c>
      <c r="G30" s="9">
        <f>G31+G35+G38</f>
        <v>-16230</v>
      </c>
      <c r="H30" s="36">
        <f>H31+H35+H38</f>
        <v>-20181</v>
      </c>
    </row>
    <row r="31" spans="1:8" ht="16.5" customHeight="1">
      <c r="A31" s="41"/>
      <c r="B31" s="61" t="s">
        <v>14</v>
      </c>
      <c r="C31" s="9">
        <f t="shared" si="0"/>
        <v>-17088</v>
      </c>
      <c r="D31" s="9">
        <v>-4085</v>
      </c>
      <c r="E31" s="9">
        <v>-4723</v>
      </c>
      <c r="F31" s="9">
        <v>-4318</v>
      </c>
      <c r="G31" s="9">
        <v>-3962</v>
      </c>
      <c r="H31" s="36">
        <v>-4228</v>
      </c>
    </row>
    <row r="32" spans="1:8" ht="16.5" customHeight="1">
      <c r="A32" s="41"/>
      <c r="B32" s="62" t="s">
        <v>15</v>
      </c>
      <c r="C32" s="11">
        <f t="shared" si="0"/>
        <v>-802</v>
      </c>
      <c r="D32" s="11">
        <v>-207</v>
      </c>
      <c r="E32" s="11">
        <v>-188</v>
      </c>
      <c r="F32" s="11">
        <v>-168</v>
      </c>
      <c r="G32" s="11">
        <v>-239</v>
      </c>
      <c r="H32" s="40">
        <v>-225</v>
      </c>
    </row>
    <row r="33" spans="1:8" ht="16.5" customHeight="1">
      <c r="A33" s="41"/>
      <c r="B33" s="62" t="s">
        <v>16</v>
      </c>
      <c r="C33" s="11">
        <f t="shared" si="0"/>
        <v>-8420</v>
      </c>
      <c r="D33" s="11">
        <v>-2101</v>
      </c>
      <c r="E33" s="11">
        <v>-2301</v>
      </c>
      <c r="F33" s="11">
        <v>-2011</v>
      </c>
      <c r="G33" s="11">
        <v>-2007</v>
      </c>
      <c r="H33" s="40">
        <v>-2221</v>
      </c>
    </row>
    <row r="34" spans="1:8" ht="16.5" customHeight="1">
      <c r="A34" s="41"/>
      <c r="B34" s="62" t="s">
        <v>17</v>
      </c>
      <c r="C34" s="11">
        <f t="shared" si="0"/>
        <v>-7866</v>
      </c>
      <c r="D34" s="11">
        <f>D31-D32-D33</f>
        <v>-1777</v>
      </c>
      <c r="E34" s="11">
        <f>E31-E32-E33</f>
        <v>-2234</v>
      </c>
      <c r="F34" s="11">
        <f>F31-F32-F33</f>
        <v>-2139</v>
      </c>
      <c r="G34" s="11">
        <f>G31-G32-G33</f>
        <v>-1716</v>
      </c>
      <c r="H34" s="40">
        <f>H31-H32-H33</f>
        <v>-1782</v>
      </c>
    </row>
    <row r="35" spans="1:8" ht="16.5" customHeight="1">
      <c r="A35" s="41"/>
      <c r="B35" s="61" t="s">
        <v>18</v>
      </c>
      <c r="C35" s="9">
        <f t="shared" si="0"/>
        <v>-11298</v>
      </c>
      <c r="D35" s="9">
        <f>D36+D37</f>
        <v>-3041</v>
      </c>
      <c r="E35" s="9">
        <f>E36+E37</f>
        <v>-2678</v>
      </c>
      <c r="F35" s="9">
        <f>F36+F37</f>
        <v>-2812</v>
      </c>
      <c r="G35" s="9">
        <f>G36+G37</f>
        <v>-2767</v>
      </c>
      <c r="H35" s="36">
        <f>H36+H37</f>
        <v>-3211</v>
      </c>
    </row>
    <row r="36" spans="1:8" ht="16.5" customHeight="1">
      <c r="A36" s="41"/>
      <c r="B36" s="62" t="s">
        <v>19</v>
      </c>
      <c r="C36" s="11">
        <f t="shared" si="0"/>
        <v>-847</v>
      </c>
      <c r="D36" s="11">
        <v>-102</v>
      </c>
      <c r="E36" s="11">
        <v>-206</v>
      </c>
      <c r="F36" s="11">
        <v>-314</v>
      </c>
      <c r="G36" s="11">
        <v>-225</v>
      </c>
      <c r="H36" s="40">
        <v>-139</v>
      </c>
    </row>
    <row r="37" spans="1:8" ht="16.5" customHeight="1">
      <c r="A37" s="41"/>
      <c r="B37" s="62" t="s">
        <v>20</v>
      </c>
      <c r="C37" s="11">
        <f t="shared" si="0"/>
        <v>-10451</v>
      </c>
      <c r="D37" s="11">
        <v>-2939</v>
      </c>
      <c r="E37" s="11">
        <v>-2472</v>
      </c>
      <c r="F37" s="11">
        <v>-2498</v>
      </c>
      <c r="G37" s="11">
        <v>-2542</v>
      </c>
      <c r="H37" s="40">
        <v>-3072</v>
      </c>
    </row>
    <row r="38" spans="1:8" ht="16.5" customHeight="1">
      <c r="A38" s="41"/>
      <c r="B38" s="61" t="s">
        <v>21</v>
      </c>
      <c r="C38" s="9">
        <f t="shared" si="0"/>
        <v>-36219</v>
      </c>
      <c r="D38" s="9">
        <v>-8332</v>
      </c>
      <c r="E38" s="9">
        <v>-9142</v>
      </c>
      <c r="F38" s="9">
        <v>-9244</v>
      </c>
      <c r="G38" s="9">
        <v>-9501</v>
      </c>
      <c r="H38" s="36">
        <v>-12742</v>
      </c>
    </row>
    <row r="39" spans="1:8" ht="16.5" customHeight="1">
      <c r="A39" s="41"/>
      <c r="B39" s="62" t="s">
        <v>22</v>
      </c>
      <c r="C39" s="11">
        <f t="shared" si="0"/>
        <v>-34959</v>
      </c>
      <c r="D39" s="11">
        <f>D38-D40</f>
        <v>-8158</v>
      </c>
      <c r="E39" s="11">
        <f>E38-E40</f>
        <v>-8777</v>
      </c>
      <c r="F39" s="11">
        <f>F38-F40</f>
        <v>-8782</v>
      </c>
      <c r="G39" s="11">
        <f>G38-G40</f>
        <v>-9242</v>
      </c>
      <c r="H39" s="40">
        <f>H38-H40</f>
        <v>-12457</v>
      </c>
    </row>
    <row r="40" spans="1:8" ht="16.5" customHeight="1">
      <c r="A40" s="41"/>
      <c r="B40" s="62" t="s">
        <v>23</v>
      </c>
      <c r="C40" s="11">
        <f t="shared" si="0"/>
        <v>-1260</v>
      </c>
      <c r="D40" s="11">
        <v>-174</v>
      </c>
      <c r="E40" s="11">
        <v>-365</v>
      </c>
      <c r="F40" s="11">
        <v>-462</v>
      </c>
      <c r="G40" s="11">
        <v>-259</v>
      </c>
      <c r="H40" s="40">
        <v>-285</v>
      </c>
    </row>
    <row r="41" spans="1:8" ht="16.5" customHeight="1">
      <c r="A41" s="41" t="s">
        <v>25</v>
      </c>
      <c r="B41" s="60" t="s">
        <v>26</v>
      </c>
      <c r="C41" s="8">
        <f t="shared" si="0"/>
        <v>6569</v>
      </c>
      <c r="D41" s="8">
        <f>D42+D68</f>
        <v>2647</v>
      </c>
      <c r="E41" s="8">
        <f>E42+E68</f>
        <v>619</v>
      </c>
      <c r="F41" s="8">
        <f>F42+F68</f>
        <v>2472</v>
      </c>
      <c r="G41" s="8">
        <f>G42+G68</f>
        <v>831</v>
      </c>
      <c r="H41" s="35">
        <f>H42+H68</f>
        <v>1545</v>
      </c>
    </row>
    <row r="42" spans="1:8" ht="16.5" customHeight="1">
      <c r="A42" s="41"/>
      <c r="B42" s="61" t="s">
        <v>27</v>
      </c>
      <c r="C42" s="9">
        <f t="shared" si="0"/>
        <v>15170</v>
      </c>
      <c r="D42" s="9">
        <f>D43+D44+D45+D46</f>
        <v>4277</v>
      </c>
      <c r="E42" s="9">
        <f>E43+E44+E45+E46</f>
        <v>2852</v>
      </c>
      <c r="F42" s="9">
        <f>F43+F44+F45+F46</f>
        <v>3539</v>
      </c>
      <c r="G42" s="9">
        <f>G43+G44+G45+G46</f>
        <v>4502</v>
      </c>
      <c r="H42" s="36">
        <f>H43+H44+H45+H46</f>
        <v>4337</v>
      </c>
    </row>
    <row r="43" spans="1:8" ht="16.5" customHeight="1">
      <c r="A43" s="41"/>
      <c r="B43" s="61" t="s">
        <v>28</v>
      </c>
      <c r="C43" s="9">
        <f t="shared" si="0"/>
        <v>20</v>
      </c>
      <c r="D43" s="9">
        <v>7</v>
      </c>
      <c r="E43" s="9">
        <v>6</v>
      </c>
      <c r="F43" s="9">
        <v>5</v>
      </c>
      <c r="G43" s="9">
        <v>2</v>
      </c>
      <c r="H43" s="36">
        <v>3</v>
      </c>
    </row>
    <row r="44" spans="1:8" ht="16.5" customHeight="1">
      <c r="A44" s="41"/>
      <c r="B44" s="61" t="s">
        <v>29</v>
      </c>
      <c r="C44" s="9">
        <f t="shared" si="0"/>
        <v>155</v>
      </c>
      <c r="D44" s="9">
        <v>36</v>
      </c>
      <c r="E44" s="9">
        <v>83</v>
      </c>
      <c r="F44" s="9">
        <v>12</v>
      </c>
      <c r="G44" s="9">
        <v>24</v>
      </c>
      <c r="H44" s="36">
        <v>32</v>
      </c>
    </row>
    <row r="45" spans="1:8" ht="16.5" customHeight="1">
      <c r="A45" s="41"/>
      <c r="B45" s="61" t="s">
        <v>30</v>
      </c>
      <c r="C45" s="9">
        <f t="shared" si="0"/>
        <v>740</v>
      </c>
      <c r="D45" s="9">
        <v>137</v>
      </c>
      <c r="E45" s="9">
        <v>116</v>
      </c>
      <c r="F45" s="9">
        <v>55</v>
      </c>
      <c r="G45" s="9">
        <v>432</v>
      </c>
      <c r="H45" s="36">
        <v>817</v>
      </c>
    </row>
    <row r="46" spans="1:8" ht="16.5" customHeight="1">
      <c r="A46" s="41"/>
      <c r="B46" s="61" t="s">
        <v>31</v>
      </c>
      <c r="C46" s="9">
        <f t="shared" si="0"/>
        <v>14255</v>
      </c>
      <c r="D46" s="9">
        <f>SUM(D47:D50)</f>
        <v>4097</v>
      </c>
      <c r="E46" s="9">
        <f>SUM(E47:E50)</f>
        <v>2647</v>
      </c>
      <c r="F46" s="9">
        <f>SUM(F47:F50)</f>
        <v>3467</v>
      </c>
      <c r="G46" s="9">
        <f>SUM(G47:G50)</f>
        <v>4044</v>
      </c>
      <c r="H46" s="36">
        <f>SUM(H47:H50)</f>
        <v>3485</v>
      </c>
    </row>
    <row r="47" spans="1:8" ht="16.5" customHeight="1">
      <c r="A47" s="41"/>
      <c r="B47" s="62" t="s">
        <v>33</v>
      </c>
      <c r="C47" s="11">
        <f t="shared" si="0"/>
        <v>0</v>
      </c>
      <c r="D47" s="11">
        <v>0</v>
      </c>
      <c r="E47" s="11">
        <v>0</v>
      </c>
      <c r="F47" s="11">
        <v>0</v>
      </c>
      <c r="G47" s="11">
        <v>0</v>
      </c>
      <c r="H47" s="40">
        <v>0</v>
      </c>
    </row>
    <row r="48" spans="1:8" ht="16.5" customHeight="1">
      <c r="A48" s="41"/>
      <c r="B48" s="62" t="s">
        <v>32</v>
      </c>
      <c r="C48" s="11">
        <f t="shared" si="0"/>
        <v>732</v>
      </c>
      <c r="D48" s="11">
        <v>205</v>
      </c>
      <c r="E48" s="11">
        <v>96</v>
      </c>
      <c r="F48" s="11">
        <v>104</v>
      </c>
      <c r="G48" s="11">
        <v>327</v>
      </c>
      <c r="H48" s="40">
        <v>406</v>
      </c>
    </row>
    <row r="49" spans="1:8" ht="16.5" customHeight="1">
      <c r="A49" s="41"/>
      <c r="B49" s="62" t="s">
        <v>69</v>
      </c>
      <c r="C49" s="11">
        <f t="shared" si="0"/>
        <v>13003</v>
      </c>
      <c r="D49" s="11">
        <v>3778</v>
      </c>
      <c r="E49" s="11">
        <v>2371</v>
      </c>
      <c r="F49" s="11">
        <v>3269</v>
      </c>
      <c r="G49" s="11">
        <v>3585</v>
      </c>
      <c r="H49" s="40">
        <v>3014</v>
      </c>
    </row>
    <row r="50" spans="1:8" ht="16.5" customHeight="1">
      <c r="A50" s="41"/>
      <c r="B50" s="62" t="s">
        <v>34</v>
      </c>
      <c r="C50" s="11">
        <f t="shared" si="0"/>
        <v>520</v>
      </c>
      <c r="D50" s="11">
        <v>114</v>
      </c>
      <c r="E50" s="11">
        <v>180</v>
      </c>
      <c r="F50" s="11">
        <v>94</v>
      </c>
      <c r="G50" s="11">
        <v>132</v>
      </c>
      <c r="H50" s="40">
        <v>65</v>
      </c>
    </row>
    <row r="51" spans="1:8" ht="16.5" customHeight="1" thickBot="1">
      <c r="A51" s="64"/>
      <c r="B51" s="65"/>
      <c r="C51" s="46"/>
      <c r="D51" s="12"/>
      <c r="E51" s="13"/>
      <c r="F51" s="13"/>
      <c r="G51" s="13"/>
      <c r="H51" s="37"/>
    </row>
    <row r="52" spans="1:7" ht="14.25">
      <c r="A52" s="45" t="s">
        <v>35</v>
      </c>
      <c r="B52" s="4"/>
      <c r="C52" s="15"/>
      <c r="D52" s="15"/>
      <c r="E52" s="16"/>
      <c r="F52" s="16"/>
      <c r="G52" s="16"/>
    </row>
    <row r="53" spans="1:7" ht="23.25" customHeight="1" hidden="1">
      <c r="A53" s="14"/>
      <c r="B53" s="4"/>
      <c r="C53" s="17"/>
      <c r="D53" s="17"/>
      <c r="E53" s="4"/>
      <c r="F53" s="4"/>
      <c r="G53" s="4" t="e">
        <f>#REF!-#REF!</f>
        <v>#REF!</v>
      </c>
    </row>
    <row r="54" spans="1:7" ht="23.25" customHeight="1" hidden="1">
      <c r="A54" s="14"/>
      <c r="B54" s="4"/>
      <c r="C54" s="17"/>
      <c r="D54" s="17"/>
      <c r="E54" s="4"/>
      <c r="F54" s="4"/>
      <c r="G54" s="4" t="e">
        <f>#REF!-#REF!</f>
        <v>#REF!</v>
      </c>
    </row>
    <row r="55" spans="1:7" ht="27" customHeight="1" hidden="1">
      <c r="A55" s="14"/>
      <c r="B55" s="4"/>
      <c r="C55" s="17"/>
      <c r="D55" s="17"/>
      <c r="E55" s="4"/>
      <c r="F55" s="4"/>
      <c r="G55" s="4" t="e">
        <f>#REF!-#REF!</f>
        <v>#REF!</v>
      </c>
    </row>
    <row r="56" spans="1:7" ht="22.5" customHeight="1" hidden="1">
      <c r="A56" s="14"/>
      <c r="B56" s="4"/>
      <c r="C56" s="17"/>
      <c r="D56" s="17"/>
      <c r="E56" s="4"/>
      <c r="F56" s="4"/>
      <c r="G56" s="4" t="e">
        <f>#REF!-#REF!</f>
        <v>#REF!</v>
      </c>
    </row>
    <row r="57" spans="1:7" ht="23.25" customHeight="1" hidden="1">
      <c r="A57" s="14"/>
      <c r="B57" s="4"/>
      <c r="C57" s="17"/>
      <c r="D57" s="17"/>
      <c r="E57" s="4"/>
      <c r="F57" s="4"/>
      <c r="G57" s="4" t="e">
        <f>#REF!-#REF!</f>
        <v>#REF!</v>
      </c>
    </row>
    <row r="58" spans="1:7" ht="23.25" customHeight="1" hidden="1">
      <c r="A58" s="14"/>
      <c r="B58" s="4"/>
      <c r="C58" s="17"/>
      <c r="D58" s="17"/>
      <c r="E58" s="4"/>
      <c r="F58" s="4"/>
      <c r="G58" s="4" t="e">
        <f>#REF!-#REF!</f>
        <v>#REF!</v>
      </c>
    </row>
    <row r="59" spans="1:7" ht="23.25" customHeight="1" hidden="1">
      <c r="A59" s="14"/>
      <c r="B59" s="4"/>
      <c r="C59" s="17"/>
      <c r="D59" s="17"/>
      <c r="E59" s="4"/>
      <c r="F59" s="4"/>
      <c r="G59" s="4" t="e">
        <f>#REF!-#REF!</f>
        <v>#REF!</v>
      </c>
    </row>
    <row r="60" spans="1:7" ht="23.25" customHeight="1" hidden="1">
      <c r="A60" s="14"/>
      <c r="B60" s="4"/>
      <c r="C60" s="17"/>
      <c r="D60" s="17"/>
      <c r="E60" s="4"/>
      <c r="F60" s="4"/>
      <c r="G60" s="4" t="e">
        <f>#REF!-#REF!</f>
        <v>#REF!</v>
      </c>
    </row>
    <row r="61" spans="1:7" ht="23.25" customHeight="1" hidden="1">
      <c r="A61" s="14"/>
      <c r="B61" s="4"/>
      <c r="C61" s="17"/>
      <c r="D61" s="17"/>
      <c r="E61" s="4"/>
      <c r="F61" s="4"/>
      <c r="G61" s="4" t="e">
        <f>#REF!-#REF!</f>
        <v>#REF!</v>
      </c>
    </row>
    <row r="62" spans="1:7" ht="23.25" customHeight="1" hidden="1">
      <c r="A62" s="14"/>
      <c r="B62" s="4"/>
      <c r="C62" s="17"/>
      <c r="D62" s="17"/>
      <c r="E62" s="4"/>
      <c r="F62" s="4"/>
      <c r="G62" s="4" t="e">
        <f>#REF!-#REF!</f>
        <v>#REF!</v>
      </c>
    </row>
    <row r="63" spans="1:7" ht="14.25" customHeight="1" hidden="1">
      <c r="A63" s="14"/>
      <c r="B63" s="4"/>
      <c r="C63" s="17"/>
      <c r="D63" s="17"/>
      <c r="E63" s="4"/>
      <c r="F63" s="4"/>
      <c r="G63" s="4" t="e">
        <f>#REF!-#REF!</f>
        <v>#REF!</v>
      </c>
    </row>
    <row r="64" spans="2:7" ht="15.75" customHeight="1" thickBot="1">
      <c r="B64" s="4"/>
      <c r="C64" s="18"/>
      <c r="D64" s="18"/>
      <c r="E64" s="19"/>
      <c r="F64" s="19"/>
      <c r="G64" s="19"/>
    </row>
    <row r="65" spans="1:8" ht="22.5" customHeight="1">
      <c r="A65" s="66"/>
      <c r="B65" s="55"/>
      <c r="C65" s="99" t="s">
        <v>79</v>
      </c>
      <c r="D65" s="97" t="s">
        <v>72</v>
      </c>
      <c r="E65" s="98"/>
      <c r="F65" s="102" t="s">
        <v>78</v>
      </c>
      <c r="G65" s="103"/>
      <c r="H65" s="104"/>
    </row>
    <row r="66" spans="1:8" ht="39.75" customHeight="1" thickBot="1">
      <c r="A66" s="67"/>
      <c r="B66" s="79"/>
      <c r="C66" s="101"/>
      <c r="D66" s="69" t="s">
        <v>80</v>
      </c>
      <c r="E66" s="69" t="s">
        <v>73</v>
      </c>
      <c r="F66" s="69" t="s">
        <v>74</v>
      </c>
      <c r="G66" s="81" t="s">
        <v>81</v>
      </c>
      <c r="H66" s="70" t="s">
        <v>80</v>
      </c>
    </row>
    <row r="67" spans="1:8" ht="16.5" customHeight="1">
      <c r="A67" s="57"/>
      <c r="B67" s="78"/>
      <c r="C67" s="58"/>
      <c r="D67" s="21"/>
      <c r="E67" s="22"/>
      <c r="F67" s="22"/>
      <c r="G67" s="82"/>
      <c r="H67" s="71"/>
    </row>
    <row r="68" spans="1:8" ht="16.5" customHeight="1">
      <c r="A68" s="47"/>
      <c r="B68" s="61" t="s">
        <v>24</v>
      </c>
      <c r="C68" s="9">
        <f>D68+E68+F68+G68</f>
        <v>-8601</v>
      </c>
      <c r="D68" s="9">
        <f>D69+D70+D71+D72</f>
        <v>-1630</v>
      </c>
      <c r="E68" s="9">
        <f>E69+E70+E71+E72</f>
        <v>-2233</v>
      </c>
      <c r="F68" s="9">
        <f>F69+F70+F71+F72</f>
        <v>-1067</v>
      </c>
      <c r="G68" s="83">
        <f>G69+G70+G71+G72</f>
        <v>-3671</v>
      </c>
      <c r="H68" s="36">
        <f>H69+H70+H71+H72</f>
        <v>-2792</v>
      </c>
    </row>
    <row r="69" spans="1:8" ht="16.5" customHeight="1">
      <c r="A69" s="47"/>
      <c r="B69" s="61" t="s">
        <v>36</v>
      </c>
      <c r="C69" s="9">
        <f aca="true" t="shared" si="2" ref="C69:C117">D69+E69+F69+G69</f>
        <v>-274</v>
      </c>
      <c r="D69" s="9">
        <v>-60</v>
      </c>
      <c r="E69" s="20">
        <v>-83</v>
      </c>
      <c r="F69" s="20">
        <v>-60</v>
      </c>
      <c r="G69" s="84">
        <v>-71</v>
      </c>
      <c r="H69" s="56">
        <v>-61</v>
      </c>
    </row>
    <row r="70" spans="1:8" ht="16.5" customHeight="1">
      <c r="A70" s="47"/>
      <c r="B70" s="61" t="s">
        <v>29</v>
      </c>
      <c r="C70" s="9">
        <f t="shared" si="2"/>
        <v>-3616</v>
      </c>
      <c r="D70" s="9">
        <v>-490</v>
      </c>
      <c r="E70" s="20">
        <v>-620</v>
      </c>
      <c r="F70" s="20">
        <v>-280</v>
      </c>
      <c r="G70" s="94">
        <v>-2226</v>
      </c>
      <c r="H70" s="95">
        <v>-1114</v>
      </c>
    </row>
    <row r="71" spans="1:8" ht="16.5" customHeight="1">
      <c r="A71" s="47"/>
      <c r="B71" s="61" t="s">
        <v>30</v>
      </c>
      <c r="C71" s="9">
        <f t="shared" si="2"/>
        <v>-2006</v>
      </c>
      <c r="D71" s="9">
        <v>-445</v>
      </c>
      <c r="E71" s="20">
        <v>-889</v>
      </c>
      <c r="F71" s="20">
        <v>-163</v>
      </c>
      <c r="G71" s="84">
        <v>-509</v>
      </c>
      <c r="H71" s="56">
        <v>-742</v>
      </c>
    </row>
    <row r="72" spans="1:8" ht="16.5" customHeight="1">
      <c r="A72" s="47"/>
      <c r="B72" s="61" t="s">
        <v>31</v>
      </c>
      <c r="C72" s="10">
        <f t="shared" si="2"/>
        <v>-2705</v>
      </c>
      <c r="D72" s="10">
        <f>SUM(D73:D76)</f>
        <v>-635</v>
      </c>
      <c r="E72" s="10">
        <f>SUM(E73:E76)</f>
        <v>-641</v>
      </c>
      <c r="F72" s="10">
        <f>SUM(F73:F76)</f>
        <v>-564</v>
      </c>
      <c r="G72" s="85">
        <f>SUM(G73:G76)</f>
        <v>-865</v>
      </c>
      <c r="H72" s="38">
        <f>SUM(H73:H76)</f>
        <v>-875</v>
      </c>
    </row>
    <row r="73" spans="1:8" ht="16.5" customHeight="1">
      <c r="A73" s="47"/>
      <c r="B73" s="62" t="s">
        <v>33</v>
      </c>
      <c r="C73" s="11">
        <f t="shared" si="2"/>
        <v>-370</v>
      </c>
      <c r="D73" s="11">
        <v>-116</v>
      </c>
      <c r="E73" s="20">
        <v>-60</v>
      </c>
      <c r="F73" s="20">
        <v>-143</v>
      </c>
      <c r="G73" s="84">
        <v>-51</v>
      </c>
      <c r="H73" s="56">
        <v>-178</v>
      </c>
    </row>
    <row r="74" spans="1:8" ht="16.5" customHeight="1">
      <c r="A74" s="47"/>
      <c r="B74" s="62" t="s">
        <v>32</v>
      </c>
      <c r="C74" s="11">
        <f t="shared" si="2"/>
        <v>-4</v>
      </c>
      <c r="D74" s="11">
        <v>-1</v>
      </c>
      <c r="E74" s="20">
        <v>-1</v>
      </c>
      <c r="F74" s="20">
        <v>-1</v>
      </c>
      <c r="G74" s="84">
        <v>-1</v>
      </c>
      <c r="H74" s="56">
        <v>-1</v>
      </c>
    </row>
    <row r="75" spans="1:8" ht="16.5" customHeight="1">
      <c r="A75" s="47"/>
      <c r="B75" s="62" t="s">
        <v>71</v>
      </c>
      <c r="C75" s="11">
        <f t="shared" si="2"/>
        <v>-2236</v>
      </c>
      <c r="D75" s="11">
        <v>-492</v>
      </c>
      <c r="E75" s="27">
        <v>-541</v>
      </c>
      <c r="F75" s="34">
        <v>-418</v>
      </c>
      <c r="G75" s="86">
        <v>-785</v>
      </c>
      <c r="H75" s="72">
        <v>-635</v>
      </c>
    </row>
    <row r="76" spans="1:8" ht="16.5" customHeight="1">
      <c r="A76" s="47"/>
      <c r="B76" s="62" t="s">
        <v>34</v>
      </c>
      <c r="C76" s="11">
        <f t="shared" si="2"/>
        <v>-95</v>
      </c>
      <c r="D76" s="11">
        <v>-26</v>
      </c>
      <c r="E76" s="27">
        <v>-39</v>
      </c>
      <c r="F76" s="27">
        <v>-2</v>
      </c>
      <c r="G76" s="87">
        <v>-28</v>
      </c>
      <c r="H76" s="73">
        <v>-61</v>
      </c>
    </row>
    <row r="77" spans="1:8" ht="16.5" customHeight="1">
      <c r="A77" s="47" t="s">
        <v>37</v>
      </c>
      <c r="B77" s="60" t="s">
        <v>38</v>
      </c>
      <c r="C77" s="8">
        <f t="shared" si="2"/>
        <v>6737</v>
      </c>
      <c r="D77" s="8">
        <f>D78+D81</f>
        <v>1837</v>
      </c>
      <c r="E77" s="8">
        <f>E78+E81</f>
        <v>2434</v>
      </c>
      <c r="F77" s="8">
        <f>F78+F81</f>
        <v>1319</v>
      </c>
      <c r="G77" s="88">
        <f>G78+G81</f>
        <v>1147</v>
      </c>
      <c r="H77" s="35">
        <f>H78+H81</f>
        <v>53</v>
      </c>
    </row>
    <row r="78" spans="1:8" ht="16.5" customHeight="1">
      <c r="A78" s="47"/>
      <c r="B78" s="61" t="s">
        <v>13</v>
      </c>
      <c r="C78" s="9">
        <f t="shared" si="2"/>
        <v>13823</v>
      </c>
      <c r="D78" s="9">
        <v>3753</v>
      </c>
      <c r="E78" s="9">
        <v>4154</v>
      </c>
      <c r="F78" s="9">
        <v>3010</v>
      </c>
      <c r="G78" s="83">
        <v>2906</v>
      </c>
      <c r="H78" s="36">
        <v>1941</v>
      </c>
    </row>
    <row r="79" spans="1:8" ht="16.5" customHeight="1">
      <c r="A79" s="47"/>
      <c r="B79" s="61" t="s">
        <v>39</v>
      </c>
      <c r="C79" s="9">
        <f t="shared" si="2"/>
        <v>11630</v>
      </c>
      <c r="D79" s="9">
        <f>D78-D80</f>
        <v>2577</v>
      </c>
      <c r="E79" s="9">
        <f>E78-E80</f>
        <v>3314</v>
      </c>
      <c r="F79" s="9">
        <f>F78-F80</f>
        <v>2974</v>
      </c>
      <c r="G79" s="83">
        <f>G78-G80</f>
        <v>2765</v>
      </c>
      <c r="H79" s="36">
        <v>1804</v>
      </c>
    </row>
    <row r="80" spans="1:8" ht="16.5" customHeight="1">
      <c r="A80" s="47"/>
      <c r="B80" s="61" t="s">
        <v>40</v>
      </c>
      <c r="C80" s="9">
        <f t="shared" si="2"/>
        <v>2193</v>
      </c>
      <c r="D80" s="9">
        <v>1176</v>
      </c>
      <c r="E80" s="9">
        <v>840</v>
      </c>
      <c r="F80" s="20">
        <v>36</v>
      </c>
      <c r="G80" s="83">
        <v>141</v>
      </c>
      <c r="H80" s="36">
        <v>137</v>
      </c>
    </row>
    <row r="81" spans="1:8" ht="16.5" customHeight="1">
      <c r="A81" s="47"/>
      <c r="B81" s="61" t="s">
        <v>24</v>
      </c>
      <c r="C81" s="9">
        <f t="shared" si="2"/>
        <v>-7086</v>
      </c>
      <c r="D81" s="9">
        <v>-1916</v>
      </c>
      <c r="E81" s="96">
        <v>-1720</v>
      </c>
      <c r="F81" s="9">
        <v>-1691</v>
      </c>
      <c r="G81" s="94">
        <v>-1759</v>
      </c>
      <c r="H81" s="95">
        <v>-1888</v>
      </c>
    </row>
    <row r="82" spans="1:8" ht="16.5" customHeight="1">
      <c r="A82" s="47"/>
      <c r="B82" s="61" t="s">
        <v>39</v>
      </c>
      <c r="C82" s="9">
        <f t="shared" si="2"/>
        <v>-6782</v>
      </c>
      <c r="D82" s="9">
        <f>D81-D83</f>
        <v>-1649</v>
      </c>
      <c r="E82" s="9">
        <f>E81-E83</f>
        <v>-1701</v>
      </c>
      <c r="F82" s="9">
        <f>F81-F83</f>
        <v>-1681</v>
      </c>
      <c r="G82" s="83">
        <f>G81-G83</f>
        <v>-1751</v>
      </c>
      <c r="H82" s="36">
        <f>H81-H83</f>
        <v>-1879</v>
      </c>
    </row>
    <row r="83" spans="1:8" ht="16.5" customHeight="1">
      <c r="A83" s="47"/>
      <c r="B83" s="61" t="s">
        <v>40</v>
      </c>
      <c r="C83" s="9">
        <f t="shared" si="2"/>
        <v>-304</v>
      </c>
      <c r="D83" s="9">
        <v>-267</v>
      </c>
      <c r="E83" s="20">
        <v>-19</v>
      </c>
      <c r="F83" s="20">
        <v>-10</v>
      </c>
      <c r="G83" s="89">
        <v>-8</v>
      </c>
      <c r="H83" s="74">
        <v>-9</v>
      </c>
    </row>
    <row r="84" spans="1:8" ht="16.5" customHeight="1">
      <c r="A84" s="47" t="s">
        <v>41</v>
      </c>
      <c r="B84" s="60" t="s">
        <v>42</v>
      </c>
      <c r="C84" s="23">
        <f t="shared" si="2"/>
        <v>19833.458</v>
      </c>
      <c r="D84" s="23">
        <f>D85+D87</f>
        <v>9437</v>
      </c>
      <c r="E84" s="23">
        <f>E85+E87</f>
        <v>2045.403</v>
      </c>
      <c r="F84" s="23">
        <f>F85+F87</f>
        <v>1452.15</v>
      </c>
      <c r="G84" s="90">
        <f>G85+G87</f>
        <v>6898.904999999999</v>
      </c>
      <c r="H84" s="39">
        <f>H85+H87</f>
        <v>13194</v>
      </c>
    </row>
    <row r="85" spans="1:8" ht="16.5" customHeight="1">
      <c r="A85" s="47" t="s">
        <v>43</v>
      </c>
      <c r="B85" s="60" t="s">
        <v>44</v>
      </c>
      <c r="C85" s="23">
        <f t="shared" si="2"/>
        <v>-57.89</v>
      </c>
      <c r="D85" s="23">
        <f>D86</f>
        <v>-8</v>
      </c>
      <c r="E85" s="23">
        <f>E86</f>
        <v>-24.89</v>
      </c>
      <c r="F85" s="23">
        <f>F86</f>
        <v>-9</v>
      </c>
      <c r="G85" s="90">
        <f>G86</f>
        <v>-16</v>
      </c>
      <c r="H85" s="39">
        <f>H86</f>
        <v>-17</v>
      </c>
    </row>
    <row r="86" spans="1:8" s="31" customFormat="1" ht="16.5" customHeight="1">
      <c r="A86" s="49"/>
      <c r="B86" s="62" t="s">
        <v>45</v>
      </c>
      <c r="C86" s="24">
        <f t="shared" si="2"/>
        <v>-57.89</v>
      </c>
      <c r="D86" s="24">
        <v>-8</v>
      </c>
      <c r="E86" s="32">
        <v>-24.89</v>
      </c>
      <c r="F86" s="32">
        <v>-9</v>
      </c>
      <c r="G86" s="91">
        <v>-16</v>
      </c>
      <c r="H86" s="75">
        <v>-17</v>
      </c>
    </row>
    <row r="87" spans="1:8" ht="16.5" customHeight="1">
      <c r="A87" s="47" t="s">
        <v>46</v>
      </c>
      <c r="B87" s="60" t="s">
        <v>68</v>
      </c>
      <c r="C87" s="23">
        <f t="shared" si="2"/>
        <v>19891.347999999998</v>
      </c>
      <c r="D87" s="23">
        <f>D88+D91+D98+D111</f>
        <v>9445</v>
      </c>
      <c r="E87" s="23">
        <f>E88+E91+E98+E111</f>
        <v>2070.293</v>
      </c>
      <c r="F87" s="23">
        <f>F88+F91+F98+F111</f>
        <v>1461.15</v>
      </c>
      <c r="G87" s="90">
        <f>G88+G91+G98+G111</f>
        <v>6914.904999999999</v>
      </c>
      <c r="H87" s="39">
        <f>H88+H91+H98+H111</f>
        <v>13211</v>
      </c>
    </row>
    <row r="88" spans="1:8" s="25" customFormat="1" ht="16.5" customHeight="1">
      <c r="A88" s="47"/>
      <c r="B88" s="60" t="s">
        <v>47</v>
      </c>
      <c r="C88" s="23">
        <f t="shared" si="2"/>
        <v>7271</v>
      </c>
      <c r="D88" s="23">
        <f>D89+D90</f>
        <v>-161</v>
      </c>
      <c r="E88" s="23">
        <f>E89+E90</f>
        <v>4372</v>
      </c>
      <c r="F88" s="23">
        <f>F89+F90</f>
        <v>706</v>
      </c>
      <c r="G88" s="90">
        <f>G89+G90</f>
        <v>2354</v>
      </c>
      <c r="H88" s="39">
        <f>H89+H90</f>
        <v>1415</v>
      </c>
    </row>
    <row r="89" spans="1:8" ht="16.5" customHeight="1">
      <c r="A89" s="47"/>
      <c r="B89" s="61" t="s">
        <v>48</v>
      </c>
      <c r="C89" s="26">
        <f t="shared" si="2"/>
        <v>-2588</v>
      </c>
      <c r="D89" s="26">
        <v>-1208</v>
      </c>
      <c r="E89" s="26">
        <v>-250</v>
      </c>
      <c r="F89" s="26">
        <v>-572</v>
      </c>
      <c r="G89" s="92">
        <v>-558</v>
      </c>
      <c r="H89" s="76">
        <v>-950</v>
      </c>
    </row>
    <row r="90" spans="1:8" ht="16.5" customHeight="1">
      <c r="A90" s="47"/>
      <c r="B90" s="61" t="s">
        <v>49</v>
      </c>
      <c r="C90" s="9">
        <f t="shared" si="2"/>
        <v>9859</v>
      </c>
      <c r="D90" s="9">
        <v>1047</v>
      </c>
      <c r="E90" s="9">
        <v>4622</v>
      </c>
      <c r="F90" s="9">
        <v>1278</v>
      </c>
      <c r="G90" s="83">
        <v>2912</v>
      </c>
      <c r="H90" s="36">
        <v>2365</v>
      </c>
    </row>
    <row r="91" spans="1:8" ht="16.5" customHeight="1">
      <c r="A91" s="47"/>
      <c r="B91" s="60" t="s">
        <v>50</v>
      </c>
      <c r="C91" s="23">
        <f t="shared" si="2"/>
        <v>-597</v>
      </c>
      <c r="D91" s="23">
        <f>D92+D95</f>
        <v>-1579</v>
      </c>
      <c r="E91" s="23">
        <f>E92+E95</f>
        <v>910</v>
      </c>
      <c r="F91" s="23">
        <f>F92+F95</f>
        <v>-1244</v>
      </c>
      <c r="G91" s="90">
        <f>G92+G95</f>
        <v>1316</v>
      </c>
      <c r="H91" s="39">
        <f>H92+H95</f>
        <v>2156</v>
      </c>
    </row>
    <row r="92" spans="1:8" ht="16.5" customHeight="1">
      <c r="A92" s="47"/>
      <c r="B92" s="60" t="s">
        <v>51</v>
      </c>
      <c r="C92" s="23">
        <f t="shared" si="2"/>
        <v>5167</v>
      </c>
      <c r="D92" s="23">
        <f>D93+D94</f>
        <v>2948</v>
      </c>
      <c r="E92" s="23">
        <f>E93+E94</f>
        <v>-1407</v>
      </c>
      <c r="F92" s="23">
        <f>F93+F94</f>
        <v>4863</v>
      </c>
      <c r="G92" s="90">
        <f>G93+G94</f>
        <v>-1237</v>
      </c>
      <c r="H92" s="39">
        <f>H93+H94</f>
        <v>-607</v>
      </c>
    </row>
    <row r="93" spans="1:8" ht="16.5" customHeight="1">
      <c r="A93" s="47"/>
      <c r="B93" s="61" t="s">
        <v>52</v>
      </c>
      <c r="C93" s="9">
        <f t="shared" si="2"/>
        <v>5167</v>
      </c>
      <c r="D93" s="9">
        <v>2948</v>
      </c>
      <c r="E93" s="9">
        <v>-1407</v>
      </c>
      <c r="F93" s="9">
        <v>4863</v>
      </c>
      <c r="G93" s="83">
        <v>-1237</v>
      </c>
      <c r="H93" s="36">
        <v>-607</v>
      </c>
    </row>
    <row r="94" spans="1:8" ht="16.5" customHeight="1">
      <c r="A94" s="47"/>
      <c r="B94" s="61" t="s">
        <v>53</v>
      </c>
      <c r="C94" s="26">
        <f t="shared" si="2"/>
        <v>0</v>
      </c>
      <c r="D94" s="26">
        <v>0</v>
      </c>
      <c r="E94" s="26">
        <v>0</v>
      </c>
      <c r="F94" s="26">
        <v>0</v>
      </c>
      <c r="G94" s="92">
        <v>0</v>
      </c>
      <c r="H94" s="76">
        <v>0</v>
      </c>
    </row>
    <row r="95" spans="1:8" ht="16.5" customHeight="1">
      <c r="A95" s="47"/>
      <c r="B95" s="60" t="s">
        <v>54</v>
      </c>
      <c r="C95" s="23">
        <f t="shared" si="2"/>
        <v>-5764</v>
      </c>
      <c r="D95" s="23">
        <f>D96+D97</f>
        <v>-4527</v>
      </c>
      <c r="E95" s="23">
        <f>E96+E97</f>
        <v>2317</v>
      </c>
      <c r="F95" s="23">
        <f>F96+F97</f>
        <v>-6107</v>
      </c>
      <c r="G95" s="90">
        <f>G96+G97</f>
        <v>2553</v>
      </c>
      <c r="H95" s="39">
        <f>H96+H97</f>
        <v>2763</v>
      </c>
    </row>
    <row r="96" spans="1:8" ht="16.5" customHeight="1">
      <c r="A96" s="47"/>
      <c r="B96" s="61" t="s">
        <v>52</v>
      </c>
      <c r="C96" s="26">
        <f t="shared" si="2"/>
        <v>-5756</v>
      </c>
      <c r="D96" s="26">
        <v>-4549</v>
      </c>
      <c r="E96" s="26">
        <v>2263</v>
      </c>
      <c r="F96" s="26">
        <v>-6089</v>
      </c>
      <c r="G96" s="92">
        <v>2619</v>
      </c>
      <c r="H96" s="76">
        <v>2685</v>
      </c>
    </row>
    <row r="97" spans="1:8" ht="16.5" customHeight="1">
      <c r="A97" s="47"/>
      <c r="B97" s="61" t="s">
        <v>53</v>
      </c>
      <c r="C97" s="26">
        <f t="shared" si="2"/>
        <v>-8</v>
      </c>
      <c r="D97" s="26">
        <v>22</v>
      </c>
      <c r="E97" s="26">
        <v>54</v>
      </c>
      <c r="F97" s="26">
        <v>-18</v>
      </c>
      <c r="G97" s="92">
        <v>-66</v>
      </c>
      <c r="H97" s="76">
        <v>78</v>
      </c>
    </row>
    <row r="98" spans="1:8" ht="16.5" customHeight="1">
      <c r="A98" s="47"/>
      <c r="B98" s="60" t="s">
        <v>55</v>
      </c>
      <c r="C98" s="23">
        <f t="shared" si="2"/>
        <v>21615.905</v>
      </c>
      <c r="D98" s="23">
        <f>D99+D105</f>
        <v>11787</v>
      </c>
      <c r="E98" s="23">
        <f>E99+E105</f>
        <v>674</v>
      </c>
      <c r="F98" s="23">
        <f>F99+F105</f>
        <v>3796</v>
      </c>
      <c r="G98" s="90">
        <f>G99+G105</f>
        <v>5358.905</v>
      </c>
      <c r="H98" s="39">
        <f>H99+H105</f>
        <v>9416</v>
      </c>
    </row>
    <row r="99" spans="1:8" ht="16.5" customHeight="1">
      <c r="A99" s="47"/>
      <c r="B99" s="60" t="s">
        <v>51</v>
      </c>
      <c r="C99" s="23">
        <f t="shared" si="2"/>
        <v>-77550.095</v>
      </c>
      <c r="D99" s="23">
        <f>D100+D102+D103+D104</f>
        <v>-18863</v>
      </c>
      <c r="E99" s="23">
        <f>E100+E102+E103+E104</f>
        <v>-24701</v>
      </c>
      <c r="F99" s="23">
        <f>F100+F102+F103+F104</f>
        <v>-26122</v>
      </c>
      <c r="G99" s="90">
        <f>G100+G102+G103+G104</f>
        <v>-7864.095</v>
      </c>
      <c r="H99" s="39">
        <f>H100+H102+H103+H104</f>
        <v>-51892</v>
      </c>
    </row>
    <row r="100" spans="1:8" ht="16.5" customHeight="1">
      <c r="A100" s="47"/>
      <c r="B100" s="61" t="s">
        <v>56</v>
      </c>
      <c r="C100" s="26">
        <f t="shared" si="2"/>
        <v>0</v>
      </c>
      <c r="D100" s="26">
        <v>0</v>
      </c>
      <c r="E100" s="26">
        <v>0</v>
      </c>
      <c r="F100" s="26">
        <v>0</v>
      </c>
      <c r="G100" s="92">
        <v>0</v>
      </c>
      <c r="H100" s="76">
        <v>0</v>
      </c>
    </row>
    <row r="101" spans="1:8" ht="16.5" customHeight="1">
      <c r="A101" s="47"/>
      <c r="B101" s="61" t="s">
        <v>70</v>
      </c>
      <c r="C101" s="26">
        <f t="shared" si="2"/>
        <v>0</v>
      </c>
      <c r="D101" s="26">
        <v>0</v>
      </c>
      <c r="E101" s="26">
        <v>0</v>
      </c>
      <c r="F101" s="26">
        <v>0</v>
      </c>
      <c r="G101" s="92">
        <v>0</v>
      </c>
      <c r="H101" s="76">
        <v>0</v>
      </c>
    </row>
    <row r="102" spans="1:8" ht="16.5" customHeight="1">
      <c r="A102" s="47"/>
      <c r="B102" s="61" t="s">
        <v>57</v>
      </c>
      <c r="C102" s="26">
        <f t="shared" si="2"/>
        <v>-77855</v>
      </c>
      <c r="D102" s="26">
        <v>-18461</v>
      </c>
      <c r="E102" s="26">
        <v>-24854</v>
      </c>
      <c r="F102" s="26">
        <v>-26676</v>
      </c>
      <c r="G102" s="92">
        <v>-7864</v>
      </c>
      <c r="H102" s="76">
        <v>-51832</v>
      </c>
    </row>
    <row r="103" spans="1:8" ht="16.5" customHeight="1">
      <c r="A103" s="47"/>
      <c r="B103" s="61" t="s">
        <v>58</v>
      </c>
      <c r="C103" s="26">
        <f t="shared" si="2"/>
        <v>0</v>
      </c>
      <c r="D103" s="26">
        <v>0</v>
      </c>
      <c r="E103" s="26">
        <v>0</v>
      </c>
      <c r="F103" s="26">
        <v>0</v>
      </c>
      <c r="G103" s="92">
        <v>0</v>
      </c>
      <c r="H103" s="76">
        <v>0</v>
      </c>
    </row>
    <row r="104" spans="1:8" ht="16.5" customHeight="1">
      <c r="A104" s="47"/>
      <c r="B104" s="61" t="s">
        <v>59</v>
      </c>
      <c r="C104" s="26">
        <f t="shared" si="2"/>
        <v>304.905</v>
      </c>
      <c r="D104" s="26">
        <v>-402</v>
      </c>
      <c r="E104" s="26">
        <v>153</v>
      </c>
      <c r="F104" s="26">
        <v>554</v>
      </c>
      <c r="G104" s="92">
        <v>-0.095</v>
      </c>
      <c r="H104" s="76">
        <v>-60</v>
      </c>
    </row>
    <row r="105" spans="1:8" ht="16.5" customHeight="1">
      <c r="A105" s="47"/>
      <c r="B105" s="60" t="s">
        <v>54</v>
      </c>
      <c r="C105" s="23">
        <f t="shared" si="2"/>
        <v>99166</v>
      </c>
      <c r="D105" s="23">
        <f>SUM(D106:D110)</f>
        <v>30650</v>
      </c>
      <c r="E105" s="23">
        <f>SUM(E106:E110)</f>
        <v>25375</v>
      </c>
      <c r="F105" s="23">
        <f>SUM(F106:F110)</f>
        <v>29918</v>
      </c>
      <c r="G105" s="90">
        <f>SUM(G106:G110)</f>
        <v>13223</v>
      </c>
      <c r="H105" s="39">
        <f>SUM(H106:H110)</f>
        <v>61308</v>
      </c>
    </row>
    <row r="106" spans="1:8" ht="16.5" customHeight="1">
      <c r="A106" s="47"/>
      <c r="B106" s="61" t="s">
        <v>56</v>
      </c>
      <c r="C106" s="26">
        <f t="shared" si="2"/>
        <v>9332</v>
      </c>
      <c r="D106" s="26">
        <v>3205</v>
      </c>
      <c r="E106" s="26">
        <v>2381</v>
      </c>
      <c r="F106" s="26">
        <v>3723</v>
      </c>
      <c r="G106" s="92">
        <v>23</v>
      </c>
      <c r="H106" s="76">
        <v>1424</v>
      </c>
    </row>
    <row r="107" spans="1:8" ht="16.5" customHeight="1">
      <c r="A107" s="47"/>
      <c r="B107" s="61" t="s">
        <v>70</v>
      </c>
      <c r="C107" s="26">
        <f t="shared" si="2"/>
        <v>0</v>
      </c>
      <c r="D107" s="26">
        <v>0</v>
      </c>
      <c r="E107" s="26">
        <v>0</v>
      </c>
      <c r="F107" s="26">
        <v>0</v>
      </c>
      <c r="G107" s="92">
        <v>0</v>
      </c>
      <c r="H107" s="76">
        <v>0</v>
      </c>
    </row>
    <row r="108" spans="1:8" ht="16.5" customHeight="1">
      <c r="A108" s="47"/>
      <c r="B108" s="61" t="s">
        <v>57</v>
      </c>
      <c r="C108" s="26">
        <f t="shared" si="2"/>
        <v>81926</v>
      </c>
      <c r="D108" s="26">
        <v>26031</v>
      </c>
      <c r="E108" s="26">
        <v>19121</v>
      </c>
      <c r="F108" s="26">
        <v>25441</v>
      </c>
      <c r="G108" s="92">
        <v>11333</v>
      </c>
      <c r="H108" s="76">
        <v>57927</v>
      </c>
    </row>
    <row r="109" spans="1:8" ht="16.5" customHeight="1">
      <c r="A109" s="47"/>
      <c r="B109" s="61" t="s">
        <v>58</v>
      </c>
      <c r="C109" s="26">
        <f t="shared" si="2"/>
        <v>1389</v>
      </c>
      <c r="D109" s="26">
        <v>-1161</v>
      </c>
      <c r="E109" s="26">
        <v>1825</v>
      </c>
      <c r="F109" s="26">
        <v>88</v>
      </c>
      <c r="G109" s="92">
        <v>637</v>
      </c>
      <c r="H109" s="76">
        <v>-217</v>
      </c>
    </row>
    <row r="110" spans="1:8" ht="16.5" customHeight="1">
      <c r="A110" s="47"/>
      <c r="B110" s="61" t="s">
        <v>59</v>
      </c>
      <c r="C110" s="26">
        <f t="shared" si="2"/>
        <v>6519</v>
      </c>
      <c r="D110" s="26">
        <v>2575</v>
      </c>
      <c r="E110" s="26">
        <v>2048</v>
      </c>
      <c r="F110" s="26">
        <v>666</v>
      </c>
      <c r="G110" s="92">
        <v>1230</v>
      </c>
      <c r="H110" s="76">
        <v>2174</v>
      </c>
    </row>
    <row r="111" spans="1:8" ht="16.5" customHeight="1">
      <c r="A111" s="47"/>
      <c r="B111" s="60" t="s">
        <v>60</v>
      </c>
      <c r="C111" s="23">
        <f t="shared" si="2"/>
        <v>-8398.557</v>
      </c>
      <c r="D111" s="23">
        <f>SUM(D112:D116)</f>
        <v>-602</v>
      </c>
      <c r="E111" s="23">
        <f>SUM(E112:E116)</f>
        <v>-3885.707</v>
      </c>
      <c r="F111" s="23">
        <f>SUM(F112:F116)</f>
        <v>-1796.85</v>
      </c>
      <c r="G111" s="90">
        <f>SUM(G112:G116)</f>
        <v>-2114</v>
      </c>
      <c r="H111" s="39">
        <f>SUM(H112:H116)</f>
        <v>224</v>
      </c>
    </row>
    <row r="112" spans="1:8" ht="16.5" customHeight="1">
      <c r="A112" s="47"/>
      <c r="B112" s="61" t="s">
        <v>61</v>
      </c>
      <c r="C112" s="26">
        <f t="shared" si="2"/>
        <v>0</v>
      </c>
      <c r="D112" s="26">
        <v>0</v>
      </c>
      <c r="E112" s="26">
        <v>0</v>
      </c>
      <c r="F112" s="26">
        <v>0</v>
      </c>
      <c r="G112" s="92">
        <v>0</v>
      </c>
      <c r="H112" s="76">
        <v>0</v>
      </c>
    </row>
    <row r="113" spans="1:8" ht="16.5" customHeight="1">
      <c r="A113" s="47"/>
      <c r="B113" s="61" t="s">
        <v>62</v>
      </c>
      <c r="C113" s="9">
        <f t="shared" si="2"/>
        <v>551.418</v>
      </c>
      <c r="D113" s="9">
        <v>241</v>
      </c>
      <c r="E113" s="9">
        <v>-0.732</v>
      </c>
      <c r="F113" s="9">
        <v>-0.85</v>
      </c>
      <c r="G113" s="83">
        <v>312</v>
      </c>
      <c r="H113" s="36">
        <v>-3</v>
      </c>
    </row>
    <row r="114" spans="1:8" ht="16.5" customHeight="1">
      <c r="A114" s="47"/>
      <c r="B114" s="61" t="s">
        <v>63</v>
      </c>
      <c r="C114" s="26">
        <f t="shared" si="2"/>
        <v>-246</v>
      </c>
      <c r="D114" s="26">
        <v>0</v>
      </c>
      <c r="E114" s="26">
        <v>0</v>
      </c>
      <c r="F114" s="26">
        <v>-188</v>
      </c>
      <c r="G114" s="92">
        <v>-58</v>
      </c>
      <c r="H114" s="76">
        <v>-120</v>
      </c>
    </row>
    <row r="115" spans="1:8" ht="16.5" customHeight="1">
      <c r="A115" s="47"/>
      <c r="B115" s="61" t="s">
        <v>64</v>
      </c>
      <c r="C115" s="26">
        <f t="shared" si="2"/>
        <v>-8703.975</v>
      </c>
      <c r="D115" s="26">
        <v>-843</v>
      </c>
      <c r="E115" s="26">
        <v>-3884.975</v>
      </c>
      <c r="F115" s="26">
        <v>-1608</v>
      </c>
      <c r="G115" s="92">
        <v>-2368</v>
      </c>
      <c r="H115" s="76">
        <v>347</v>
      </c>
    </row>
    <row r="116" spans="1:8" ht="16.5" customHeight="1">
      <c r="A116" s="47"/>
      <c r="B116" s="61" t="s">
        <v>65</v>
      </c>
      <c r="C116" s="26">
        <f t="shared" si="2"/>
        <v>0</v>
      </c>
      <c r="D116" s="26">
        <v>0</v>
      </c>
      <c r="E116" s="26">
        <v>0</v>
      </c>
      <c r="F116" s="26">
        <v>0</v>
      </c>
      <c r="G116" s="92">
        <v>0</v>
      </c>
      <c r="H116" s="76">
        <v>0</v>
      </c>
    </row>
    <row r="117" spans="1:8" ht="16.5" customHeight="1">
      <c r="A117" s="47" t="s">
        <v>66</v>
      </c>
      <c r="B117" s="60" t="s">
        <v>67</v>
      </c>
      <c r="C117" s="23">
        <f t="shared" si="2"/>
        <v>4634.542000000001</v>
      </c>
      <c r="D117" s="23">
        <f>-(D6+D84)</f>
        <v>-3145</v>
      </c>
      <c r="E117" s="23">
        <f>-(E6+E84)</f>
        <v>4203.597</v>
      </c>
      <c r="F117" s="23">
        <f>-(F6+F84)</f>
        <v>1950.85</v>
      </c>
      <c r="G117" s="90">
        <f>-(G6+G84)</f>
        <v>1625.0950000000012</v>
      </c>
      <c r="H117" s="39">
        <f>-(H6+H84)</f>
        <v>-2661</v>
      </c>
    </row>
    <row r="118" spans="1:8" ht="16.5" customHeight="1" thickBot="1">
      <c r="A118" s="50"/>
      <c r="B118" s="63"/>
      <c r="C118" s="48"/>
      <c r="D118" s="28"/>
      <c r="E118" s="13"/>
      <c r="F118" s="13"/>
      <c r="G118" s="93"/>
      <c r="H118" s="37"/>
    </row>
    <row r="119" spans="1:4" ht="15.75">
      <c r="A119" s="29" t="s">
        <v>77</v>
      </c>
      <c r="B119" s="30"/>
      <c r="C119" s="29"/>
      <c r="D119" s="30" t="s">
        <v>82</v>
      </c>
    </row>
    <row r="120" spans="1:5" ht="14.25">
      <c r="A120" s="30" t="s">
        <v>76</v>
      </c>
      <c r="E120" s="5"/>
    </row>
    <row r="121" ht="13.5">
      <c r="E121" s="33"/>
    </row>
  </sheetData>
  <sheetProtection/>
  <mergeCells count="6">
    <mergeCell ref="D3:E3"/>
    <mergeCell ref="D65:E65"/>
    <mergeCell ref="C3:C4"/>
    <mergeCell ref="C65:C66"/>
    <mergeCell ref="F3:H3"/>
    <mergeCell ref="F65:H6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rowBreaks count="2" manualBreakCount="2">
    <brk id="63" max="255" man="1"/>
    <brk id="1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ahaulkhory</dc:creator>
  <cp:keywords/>
  <dc:description/>
  <cp:lastModifiedBy>Padma S Hurree Gobin</cp:lastModifiedBy>
  <cp:lastPrinted>2012-02-15T11:24:25Z</cp:lastPrinted>
  <dcterms:created xsi:type="dcterms:W3CDTF">2010-01-26T05:58:56Z</dcterms:created>
  <dcterms:modified xsi:type="dcterms:W3CDTF">2012-02-21T07:43:02Z</dcterms:modified>
  <cp:category/>
  <cp:version/>
  <cp:contentType/>
  <cp:contentStatus/>
</cp:coreProperties>
</file>