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525"/>
  </bookViews>
  <sheets>
    <sheet name="14" sheetId="1" r:id="rId1"/>
  </sheets>
  <externalReferences>
    <externalReference r:id="rId2"/>
  </externalReferences>
  <definedNames>
    <definedName name="_xlnm.Print_Area" localSheetId="0">'14'!$A$1:$AC$26</definedName>
  </definedNames>
  <calcPr calcId="145621"/>
</workbook>
</file>

<file path=xl/calcChain.xml><?xml version="1.0" encoding="utf-8"?>
<calcChain xmlns="http://schemas.openxmlformats.org/spreadsheetml/2006/main">
  <c r="N23" i="1" l="1"/>
  <c r="M23" i="1"/>
  <c r="AC22" i="1"/>
  <c r="AC21" i="1"/>
  <c r="AC20" i="1"/>
  <c r="AC19" i="1"/>
  <c r="AC18" i="1"/>
  <c r="AC17" i="1"/>
  <c r="AC16" i="1"/>
  <c r="AC15" i="1"/>
  <c r="N11" i="1"/>
  <c r="M11" i="1"/>
  <c r="AC10" i="1"/>
  <c r="AC9" i="1"/>
  <c r="AC8" i="1"/>
  <c r="AC7" i="1"/>
  <c r="AC6" i="1"/>
  <c r="AC5" i="1"/>
  <c r="AC11" i="1" l="1"/>
  <c r="AC23" i="1"/>
</calcChain>
</file>

<file path=xl/sharedStrings.xml><?xml version="1.0" encoding="utf-8"?>
<sst xmlns="http://schemas.openxmlformats.org/spreadsheetml/2006/main" count="24" uniqueCount="23">
  <si>
    <t>Table 14: Assets and Liabilities of Non-Bank Deposit Taking Leasing Companies *:  June  2013 - May  2014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</si>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</sst>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&quot;$&quot;#,##0_);\(&quot;$&quot;#,##0\)"/>
    <numFmt numFmtId="169" formatCode="&quot;$&quot;#,##0.00_);[Red]\(&quot;$&quot;#,##0.00\)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&quot;$&quot;#,##0_);[Red]\(&quot;$&quot;#,##0\);&quot;-&quot;"/>
    <numFmt numFmtId="174" formatCode="&quot;$&quot;#.##"/>
    <numFmt numFmtId="175" formatCode="#,##0.00;\-#,##0.00;&quot;-&quot;"/>
    <numFmt numFmtId="176" formatCode="#,##0%;\-#,##0%;&quot;- &quot;"/>
    <numFmt numFmtId="177" formatCode="#,##0.0%;\-#,##0.0%;&quot;- &quot;"/>
    <numFmt numFmtId="178" formatCode="#,##0.00%;\-#,##0.00%;&quot;- &quot;"/>
    <numFmt numFmtId="179" formatCode="#,##0;\-#,##0;&quot;-&quot;"/>
    <numFmt numFmtId="180" formatCode="#,##0.0;\-#,##0.0;&quot;-&quot;"/>
    <numFmt numFmtId="181" formatCode="\£#,##0_);[Red]\(\£#,##0\)"/>
    <numFmt numFmtId="182" formatCode="_(&quot;$&quot;* #,##0.00_);_(&quot;$&quot;* \(#,##0.00\);_(&quot;$&quot;* &quot;-&quot;??_);_(@_)"/>
    <numFmt numFmtId="183" formatCode="dd\-mmm\-yy_)"/>
    <numFmt numFmtId="184" formatCode="[Blue]#,##0;[Blue]\(#,##0\)"/>
    <numFmt numFmtId="185" formatCode="#,##0;\(#,##0\)"/>
    <numFmt numFmtId="186" formatCode="_ [$€-2]\ * #,##0.00_ ;_ [$€-2]\ * \-#,##0.00_ ;_ [$€-2]\ * &quot;-&quot;??_ "/>
    <numFmt numFmtId="187" formatCode="#,##0\ ;\(#,##0\);\ \-\ \ \ \ "/>
    <numFmt numFmtId="188" formatCode="_-* #,##0\ _€_-;\-* #,##0\ _€_-;_-* &quot;-&quot;\ _€_-;_-@_-"/>
    <numFmt numFmtId="189" formatCode="_-* #,##0.00\ _€_-;\-* #,##0.00\ _€_-;_-* &quot;-&quot;??\ _€_-;_-@_-"/>
    <numFmt numFmtId="190" formatCode="#,###,###.000"/>
    <numFmt numFmtId="191" formatCode="###,###,##0.0"/>
    <numFmt numFmtId="192" formatCode="_-* #,##0\ &quot;€&quot;_-;\-* #,##0\ &quot;€&quot;_-;_-* &quot;-&quot;\ &quot;€&quot;_-;_-@_-"/>
    <numFmt numFmtId="193" formatCode="_-* #,##0.00\ &quot;€&quot;_-;\-* #,##0.00\ &quot;€&quot;_-;_-* &quot;-&quot;??\ &quot;€&quot;_-;_-@_-"/>
    <numFmt numFmtId="194" formatCode="_ * #,##0.00\ _ ;_ * \(#,##0.00\)_ ;_ * &quot;-&quot;??_ ;_ @_ "/>
    <numFmt numFmtId="195" formatCode="_([$€-2]* #,##0.00_);_([$€-2]* \(#,##0.00\);_([$€-2]* &quot;-&quot;??_)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_-&quot;$&quot;* #,##0_-;\-&quot;$&quot;* #,##0_-;_-&quot;$&quot;* &quot;-&quot;_-;_-@_-"/>
    <numFmt numFmtId="202" formatCode="_-&quot;$&quot;* #,##0.00_-;\-&quot;$&quot;* #,##0.00_-;_-&quot;$&quot;* &quot;-&quot;??_-;_-@_-"/>
    <numFmt numFmtId="203" formatCode="#,##0.00_);\(#,##0.00\);&quot;- &quot;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8"/>
      <name val="Palatino"/>
      <family val="1"/>
    </font>
    <font>
      <sz val="12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  <family val="2"/>
    </font>
    <font>
      <sz val="10"/>
      <color indexed="12"/>
      <name val="CG Times (W1)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0"/>
      <color indexed="10"/>
      <name val="Arial"/>
      <family val="2"/>
    </font>
    <font>
      <b/>
      <sz val="12"/>
      <name val="Helv"/>
    </font>
    <font>
      <sz val="8"/>
      <name val="Helv"/>
      <family val="2"/>
    </font>
    <font>
      <b/>
      <i/>
      <sz val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1"/>
      <color indexed="8"/>
      <name val="Calibri"/>
      <family val="2"/>
    </font>
    <font>
      <b/>
      <sz val="8"/>
      <name val="Helv"/>
    </font>
    <font>
      <b/>
      <sz val="8"/>
      <name val="Times New Roman"/>
      <family val="1"/>
    </font>
    <font>
      <sz val="11"/>
      <color indexed="10"/>
      <name val="Calibri"/>
      <family val="2"/>
    </font>
    <font>
      <sz val="9"/>
      <name val="Arial"/>
      <family val="2"/>
    </font>
    <font>
      <sz val="1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400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vertical="top"/>
    </xf>
    <xf numFmtId="0" fontId="13" fillId="0" borderId="0"/>
    <xf numFmtId="0" fontId="1" fillId="3" borderId="0" applyNumberFormat="0" applyBorder="0" applyAlignment="0" applyProtection="0"/>
    <xf numFmtId="0" fontId="14" fillId="19" borderId="0" applyNumberFormat="0" applyBorder="0" applyAlignment="0" applyProtection="0"/>
    <xf numFmtId="0" fontId="1" fillId="5" borderId="0" applyNumberFormat="0" applyBorder="0" applyAlignment="0" applyProtection="0"/>
    <xf numFmtId="0" fontId="14" fillId="20" borderId="0" applyNumberFormat="0" applyBorder="0" applyAlignment="0" applyProtection="0"/>
    <xf numFmtId="0" fontId="1" fillId="7" borderId="0" applyNumberFormat="0" applyBorder="0" applyAlignment="0" applyProtection="0"/>
    <xf numFmtId="0" fontId="14" fillId="21" borderId="0" applyNumberFormat="0" applyBorder="0" applyAlignment="0" applyProtection="0"/>
    <xf numFmtId="0" fontId="1" fillId="10" borderId="0" applyNumberFormat="0" applyBorder="0" applyAlignment="0" applyProtection="0"/>
    <xf numFmtId="0" fontId="14" fillId="22" borderId="0" applyNumberFormat="0" applyBorder="0" applyAlignment="0" applyProtection="0"/>
    <xf numFmtId="0" fontId="1" fillId="13" borderId="0" applyNumberFormat="0" applyBorder="0" applyAlignment="0" applyProtection="0"/>
    <xf numFmtId="0" fontId="14" fillId="23" borderId="0" applyNumberFormat="0" applyBorder="0" applyAlignment="0" applyProtection="0"/>
    <xf numFmtId="0" fontId="1" fillId="15" borderId="0" applyNumberFormat="0" applyBorder="0" applyAlignment="0" applyProtection="0"/>
    <xf numFmtId="0" fontId="14" fillId="24" borderId="0" applyNumberFormat="0" applyBorder="0" applyAlignment="0" applyProtection="0"/>
    <xf numFmtId="0" fontId="1" fillId="4" borderId="0" applyNumberFormat="0" applyBorder="0" applyAlignment="0" applyProtection="0"/>
    <xf numFmtId="0" fontId="14" fillId="25" borderId="0" applyNumberFormat="0" applyBorder="0" applyAlignment="0" applyProtection="0"/>
    <xf numFmtId="0" fontId="1" fillId="6" borderId="0" applyNumberFormat="0" applyBorder="0" applyAlignment="0" applyProtection="0"/>
    <xf numFmtId="0" fontId="14" fillId="26" borderId="0" applyNumberFormat="0" applyBorder="0" applyAlignment="0" applyProtection="0"/>
    <xf numFmtId="0" fontId="1" fillId="8" borderId="0" applyNumberFormat="0" applyBorder="0" applyAlignment="0" applyProtection="0"/>
    <xf numFmtId="0" fontId="14" fillId="27" borderId="0" applyNumberFormat="0" applyBorder="0" applyAlignment="0" applyProtection="0"/>
    <xf numFmtId="0" fontId="1" fillId="11" borderId="0" applyNumberFormat="0" applyBorder="0" applyAlignment="0" applyProtection="0"/>
    <xf numFmtId="0" fontId="14" fillId="22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6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6" borderId="0" applyNumberFormat="0" applyBorder="0" applyAlignment="0" applyProtection="0"/>
    <xf numFmtId="0" fontId="2" fillId="9" borderId="0" applyNumberFormat="0" applyBorder="0" applyAlignment="0" applyProtection="0"/>
    <xf numFmtId="0" fontId="15" fillId="27" borderId="0" applyNumberFormat="0" applyBorder="0" applyAlignment="0" applyProtection="0"/>
    <xf numFmtId="0" fontId="2" fillId="12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2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6" borderId="0" applyNumberFormat="0" applyBorder="0" applyAlignment="0" applyProtection="0"/>
    <xf numFmtId="1" fontId="16" fillId="0" borderId="0"/>
    <xf numFmtId="0" fontId="4" fillId="0" borderId="0" applyFill="0" applyBorder="0" applyProtection="0">
      <protection locked="0"/>
    </xf>
    <xf numFmtId="0" fontId="17" fillId="37" borderId="0" applyAlignment="0"/>
    <xf numFmtId="0" fontId="18" fillId="20" borderId="0" applyNumberFormat="0" applyBorder="0" applyAlignment="0" applyProtection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1" fillId="0" borderId="4" applyAlignment="0" applyProtection="0"/>
    <xf numFmtId="0" fontId="9" fillId="0" borderId="5" applyNumberFormat="0" applyFont="0" applyFill="0" applyAlignment="0" applyProtection="0"/>
    <xf numFmtId="0" fontId="9" fillId="0" borderId="6" applyNumberFormat="0" applyFont="0" applyFill="0" applyAlignment="0" applyProtection="0"/>
    <xf numFmtId="0" fontId="9" fillId="0" borderId="7" applyNumberFormat="0" applyFont="0" applyFill="0" applyAlignment="0" applyProtection="0"/>
    <xf numFmtId="0" fontId="9" fillId="0" borderId="4" applyNumberFormat="0" applyFont="0" applyFill="0" applyAlignment="0" applyProtection="0"/>
    <xf numFmtId="0" fontId="4" fillId="37" borderId="8" applyNumberFormat="0" applyFont="0" applyAlignment="0"/>
    <xf numFmtId="174" fontId="10" fillId="0" borderId="0" applyFill="0" applyBorder="0" applyAlignment="0"/>
    <xf numFmtId="175" fontId="22" fillId="0" borderId="0" applyFill="0" applyBorder="0" applyAlignment="0"/>
    <xf numFmtId="176" fontId="22" fillId="0" borderId="0" applyFill="0" applyBorder="0" applyAlignment="0"/>
    <xf numFmtId="177" fontId="22" fillId="0" borderId="0" applyFill="0" applyBorder="0" applyAlignment="0"/>
    <xf numFmtId="178" fontId="22" fillId="0" borderId="0" applyFill="0" applyBorder="0" applyAlignment="0"/>
    <xf numFmtId="179" fontId="22" fillId="0" borderId="0" applyFill="0" applyBorder="0" applyAlignment="0"/>
    <xf numFmtId="180" fontId="22" fillId="0" borderId="0" applyFill="0" applyBorder="0" applyAlignment="0"/>
    <xf numFmtId="175" fontId="22" fillId="0" borderId="0" applyFill="0" applyBorder="0" applyAlignment="0"/>
    <xf numFmtId="0" fontId="23" fillId="38" borderId="9" applyNumberFormat="0" applyAlignment="0" applyProtection="0"/>
    <xf numFmtId="0" fontId="24" fillId="39" borderId="10" applyNumberFormat="0" applyAlignment="0" applyProtection="0"/>
    <xf numFmtId="0" fontId="25" fillId="0" borderId="11"/>
    <xf numFmtId="179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9" fillId="0" borderId="0"/>
    <xf numFmtId="0" fontId="25" fillId="0" borderId="0"/>
    <xf numFmtId="0" fontId="30" fillId="0" borderId="0" applyNumberFormat="0" applyAlignment="0">
      <alignment horizontal="left"/>
    </xf>
    <xf numFmtId="0" fontId="25" fillId="0" borderId="11"/>
    <xf numFmtId="181" fontId="31" fillId="0" borderId="0"/>
    <xf numFmtId="175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32" fillId="0" borderId="6" applyNumberFormat="0" applyFill="0" applyBorder="0" applyAlignment="0">
      <protection locked="0"/>
    </xf>
    <xf numFmtId="14" fontId="33" fillId="0" borderId="0"/>
    <xf numFmtId="0" fontId="26" fillId="0" borderId="0" applyFont="0" applyFill="0" applyBorder="0" applyAlignment="0" applyProtection="0"/>
    <xf numFmtId="14" fontId="22" fillId="0" borderId="0" applyFill="0" applyBorder="0" applyAlignment="0"/>
    <xf numFmtId="14" fontId="4" fillId="0" borderId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4" fillId="0" borderId="0">
      <protection locked="0"/>
    </xf>
    <xf numFmtId="0" fontId="26" fillId="0" borderId="12" applyNumberFormat="0" applyFont="0" applyFill="0" applyAlignment="0" applyProtection="0"/>
    <xf numFmtId="0" fontId="35" fillId="0" borderId="0">
      <protection locked="0"/>
    </xf>
    <xf numFmtId="0" fontId="35" fillId="0" borderId="0">
      <protection locked="0"/>
    </xf>
    <xf numFmtId="179" fontId="36" fillId="0" borderId="0" applyFill="0" applyBorder="0" applyAlignment="0"/>
    <xf numFmtId="175" fontId="36" fillId="0" borderId="0" applyFill="0" applyBorder="0" applyAlignment="0"/>
    <xf numFmtId="179" fontId="36" fillId="0" borderId="0" applyFill="0" applyBorder="0" applyAlignment="0"/>
    <xf numFmtId="180" fontId="36" fillId="0" borderId="0" applyFill="0" applyBorder="0" applyAlignment="0"/>
    <xf numFmtId="175" fontId="36" fillId="0" borderId="0" applyFill="0" applyBorder="0" applyAlignment="0"/>
    <xf numFmtId="0" fontId="37" fillId="0" borderId="0" applyNumberFormat="0" applyAlignment="0">
      <alignment horizontal="left"/>
    </xf>
    <xf numFmtId="186" fontId="4" fillId="0" borderId="0" applyFont="0" applyFill="0" applyBorder="0" applyAlignment="0" applyProtection="0">
      <alignment horizontal="left" wrapText="1"/>
    </xf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38" fontId="39" fillId="0" borderId="0"/>
    <xf numFmtId="0" fontId="40" fillId="0" borderId="0" applyFill="0" applyBorder="0" applyProtection="0">
      <alignment horizontal="left"/>
    </xf>
    <xf numFmtId="0" fontId="41" fillId="0" borderId="0">
      <alignment horizontal="left"/>
    </xf>
    <xf numFmtId="0" fontId="39" fillId="0" borderId="0" applyFill="0" applyBorder="0" applyProtection="0">
      <alignment horizontal="left"/>
    </xf>
    <xf numFmtId="0" fontId="4" fillId="37" borderId="0" applyFont="0" applyAlignment="0"/>
    <xf numFmtId="0" fontId="42" fillId="21" borderId="0" applyNumberFormat="0" applyBorder="0" applyAlignment="0" applyProtection="0"/>
    <xf numFmtId="0" fontId="43" fillId="0" borderId="0" applyFont="0" applyFill="0" applyBorder="0" applyAlignment="0">
      <alignment horizontal="left"/>
    </xf>
    <xf numFmtId="38" fontId="44" fillId="18" borderId="0" applyNumberFormat="0" applyBorder="0" applyAlignment="0" applyProtection="0"/>
    <xf numFmtId="0" fontId="7" fillId="40" borderId="13" applyAlignment="0" applyProtection="0"/>
    <xf numFmtId="0" fontId="26" fillId="0" borderId="0" applyFont="0" applyFill="0" applyBorder="0" applyAlignment="0" applyProtection="0">
      <alignment horizontal="right"/>
    </xf>
    <xf numFmtId="0" fontId="45" fillId="0" borderId="0" applyProtection="0">
      <alignment horizontal="right"/>
    </xf>
    <xf numFmtId="0" fontId="3" fillId="0" borderId="14" applyNumberFormat="0" applyAlignment="0" applyProtection="0">
      <alignment horizontal="left" vertical="center"/>
    </xf>
    <xf numFmtId="0" fontId="3" fillId="0" borderId="13">
      <alignment horizontal="left" vertical="center"/>
    </xf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37" fontId="7" fillId="0" borderId="0"/>
    <xf numFmtId="187" fontId="49" fillId="41" borderId="0" applyNumberFormat="0" applyFont="0" applyBorder="0" applyAlignment="0" applyProtection="0">
      <alignment horizontal="left" indent="1"/>
      <protection hidden="1"/>
    </xf>
    <xf numFmtId="10" fontId="44" fillId="42" borderId="2" applyNumberFormat="0" applyBorder="0" applyAlignment="0" applyProtection="0"/>
    <xf numFmtId="0" fontId="50" fillId="24" borderId="9" applyNumberFormat="0" applyAlignment="0" applyProtection="0"/>
    <xf numFmtId="0" fontId="51" fillId="0" borderId="0"/>
    <xf numFmtId="38" fontId="52" fillId="0" borderId="0"/>
    <xf numFmtId="38" fontId="53" fillId="0" borderId="0"/>
    <xf numFmtId="38" fontId="54" fillId="0" borderId="0"/>
    <xf numFmtId="38" fontId="55" fillId="0" borderId="0"/>
    <xf numFmtId="0" fontId="17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38" fontId="39" fillId="0" borderId="0">
      <alignment horizontal="right"/>
    </xf>
    <xf numFmtId="179" fontId="57" fillId="0" borderId="0" applyFill="0" applyBorder="0" applyAlignment="0"/>
    <xf numFmtId="175" fontId="57" fillId="0" borderId="0" applyFill="0" applyBorder="0" applyAlignment="0"/>
    <xf numFmtId="179" fontId="57" fillId="0" borderId="0" applyFill="0" applyBorder="0" applyAlignment="0"/>
    <xf numFmtId="180" fontId="57" fillId="0" borderId="0" applyFill="0" applyBorder="0" applyAlignment="0"/>
    <xf numFmtId="175" fontId="57" fillId="0" borderId="0" applyFill="0" applyBorder="0" applyAlignment="0"/>
    <xf numFmtId="0" fontId="58" fillId="0" borderId="18" applyNumberFormat="0" applyFill="0" applyAlignment="0" applyProtection="0"/>
    <xf numFmtId="0" fontId="59" fillId="18" borderId="0"/>
    <xf numFmtId="0" fontId="59" fillId="0" borderId="0"/>
    <xf numFmtId="0" fontId="59" fillId="18" borderId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4" fontId="9" fillId="0" borderId="0" applyFon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34" fillId="0" borderId="0">
      <protection locked="0"/>
    </xf>
    <xf numFmtId="0" fontId="26" fillId="0" borderId="0" applyFont="0" applyFill="0" applyBorder="0" applyAlignment="0" applyProtection="0">
      <alignment horizontal="right"/>
    </xf>
    <xf numFmtId="194" fontId="4" fillId="0" borderId="0"/>
    <xf numFmtId="0" fontId="61" fillId="43" borderId="0" applyNumberFormat="0" applyBorder="0" applyAlignment="0" applyProtection="0"/>
    <xf numFmtId="0" fontId="62" fillId="18" borderId="19" applyNumberFormat="0" applyFont="0" applyFill="0" applyAlignment="0" applyProtection="0">
      <alignment horizontal="center"/>
    </xf>
    <xf numFmtId="37" fontId="6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5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4" fillId="0" borderId="0"/>
    <xf numFmtId="0" fontId="6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7" fillId="44" borderId="20" applyNumberFormat="0" applyFont="0" applyAlignment="0" applyProtection="0"/>
    <xf numFmtId="37" fontId="4" fillId="0" borderId="0"/>
    <xf numFmtId="0" fontId="65" fillId="38" borderId="21" applyNumberFormat="0" applyAlignment="0" applyProtection="0"/>
    <xf numFmtId="40" fontId="66" fillId="41" borderId="0">
      <alignment horizontal="right"/>
    </xf>
    <xf numFmtId="195" fontId="67" fillId="41" borderId="0">
      <alignment horizontal="right"/>
    </xf>
    <xf numFmtId="195" fontId="68" fillId="41" borderId="7"/>
    <xf numFmtId="195" fontId="68" fillId="0" borderId="0" applyBorder="0">
      <alignment horizontal="centerContinuous"/>
    </xf>
    <xf numFmtId="195" fontId="69" fillId="0" borderId="0" applyBorder="0">
      <alignment horizontal="centerContinuous"/>
    </xf>
    <xf numFmtId="1" fontId="70" fillId="0" borderId="0" applyProtection="0">
      <alignment horizontal="right" vertical="center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8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10" fontId="72" fillId="0" borderId="0"/>
    <xf numFmtId="0" fontId="34" fillId="0" borderId="0">
      <protection locked="0"/>
    </xf>
    <xf numFmtId="179" fontId="73" fillId="0" borderId="0" applyFill="0" applyBorder="0" applyAlignment="0"/>
    <xf numFmtId="175" fontId="73" fillId="0" borderId="0" applyFill="0" applyBorder="0" applyAlignment="0"/>
    <xf numFmtId="179" fontId="73" fillId="0" borderId="0" applyFill="0" applyBorder="0" applyAlignment="0"/>
    <xf numFmtId="180" fontId="73" fillId="0" borderId="0" applyFill="0" applyBorder="0" applyAlignment="0"/>
    <xf numFmtId="175" fontId="73" fillId="0" borderId="0" applyFill="0" applyBorder="0" applyAlignment="0"/>
    <xf numFmtId="0" fontId="4" fillId="37" borderId="0" applyNumberFormat="0" applyBorder="0"/>
    <xf numFmtId="38" fontId="74" fillId="0" borderId="0"/>
    <xf numFmtId="197" fontId="75" fillId="0" borderId="0" applyNumberFormat="0" applyFill="0" applyBorder="0" applyAlignment="0" applyProtection="0">
      <alignment horizontal="left"/>
    </xf>
    <xf numFmtId="38" fontId="72" fillId="0" borderId="0"/>
    <xf numFmtId="38" fontId="76" fillId="0" borderId="0">
      <alignment horizontal="center"/>
    </xf>
    <xf numFmtId="198" fontId="77" fillId="0" borderId="0"/>
    <xf numFmtId="38" fontId="78" fillId="0" borderId="0"/>
    <xf numFmtId="0" fontId="16" fillId="0" borderId="0"/>
    <xf numFmtId="181" fontId="25" fillId="0" borderId="0" applyFont="0" applyFill="0" applyBorder="0" applyAlignment="0" applyProtection="0"/>
    <xf numFmtId="0" fontId="4" fillId="0" borderId="0">
      <alignment horizontal="left" wrapText="1"/>
    </xf>
    <xf numFmtId="0" fontId="79" fillId="45" borderId="0"/>
    <xf numFmtId="0" fontId="80" fillId="0" borderId="22">
      <alignment horizontal="left"/>
    </xf>
    <xf numFmtId="40" fontId="81" fillId="0" borderId="0" applyBorder="0">
      <alignment horizontal="right"/>
    </xf>
    <xf numFmtId="0" fontId="82" fillId="0" borderId="0" applyBorder="0" applyProtection="0">
      <alignment vertical="center"/>
    </xf>
    <xf numFmtId="0" fontId="82" fillId="0" borderId="5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5" applyBorder="0" applyProtection="0">
      <alignment horizontal="centerContinuous" vertical="center"/>
    </xf>
    <xf numFmtId="0" fontId="84" fillId="0" borderId="0" applyBorder="0" applyProtection="0">
      <alignment horizontal="left"/>
    </xf>
    <xf numFmtId="0" fontId="85" fillId="0" borderId="0" applyFill="0" applyBorder="0" applyProtection="0">
      <alignment horizontal="left"/>
    </xf>
    <xf numFmtId="0" fontId="40" fillId="0" borderId="6" applyFill="0" applyBorder="0" applyProtection="0">
      <alignment horizontal="left" vertical="top"/>
    </xf>
    <xf numFmtId="49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0" fontId="9" fillId="0" borderId="0" applyNumberFormat="0" applyFont="0" applyFill="0" applyBorder="0" applyProtection="0">
      <alignment horizontal="left" vertical="top" wrapText="1"/>
    </xf>
    <xf numFmtId="0" fontId="86" fillId="0" borderId="0" applyNumberFormat="0" applyFill="0" applyBorder="0" applyAlignment="0" applyProtection="0"/>
    <xf numFmtId="0" fontId="87" fillId="0" borderId="0">
      <alignment horizontal="left"/>
    </xf>
    <xf numFmtId="37" fontId="33" fillId="0" borderId="0" applyNumberFormat="0">
      <alignment horizontal="center"/>
    </xf>
    <xf numFmtId="38" fontId="74" fillId="0" borderId="0"/>
    <xf numFmtId="0" fontId="88" fillId="0" borderId="23" applyNumberFormat="0" applyFill="0" applyAlignment="0" applyProtection="0"/>
    <xf numFmtId="38" fontId="39" fillId="0" borderId="24">
      <alignment horizontal="right"/>
    </xf>
    <xf numFmtId="38" fontId="89" fillId="48" borderId="2"/>
    <xf numFmtId="37" fontId="90" fillId="0" borderId="5">
      <alignment horizontal="center"/>
    </xf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8" borderId="0"/>
    <xf numFmtId="14" fontId="19" fillId="0" borderId="0" applyFont="0" applyFill="0" applyBorder="0" applyProtection="0"/>
    <xf numFmtId="203" fontId="4" fillId="0" borderId="0" applyFont="0" applyFill="0" applyBorder="0" applyAlignment="0" applyProtection="0"/>
    <xf numFmtId="0" fontId="93" fillId="0" borderId="0"/>
  </cellStyleXfs>
  <cellXfs count="30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3" fillId="18" borderId="2" xfId="0" applyFont="1" applyFill="1" applyBorder="1" applyAlignment="1">
      <alignment horizontal="center"/>
    </xf>
    <xf numFmtId="17" fontId="3" fillId="18" borderId="2" xfId="0" applyNumberFormat="1" applyFont="1" applyFill="1" applyBorder="1" applyAlignment="1">
      <alignment horizontal="center"/>
    </xf>
    <xf numFmtId="0" fontId="6" fillId="18" borderId="3" xfId="0" applyFont="1" applyFill="1" applyBorder="1"/>
    <xf numFmtId="165" fontId="6" fillId="0" borderId="3" xfId="1" applyNumberFormat="1" applyFont="1" applyBorder="1" applyAlignment="1">
      <alignment horizontal="center"/>
    </xf>
    <xf numFmtId="166" fontId="4" fillId="0" borderId="0" xfId="2" applyNumberFormat="1" applyFont="1"/>
    <xf numFmtId="165" fontId="6" fillId="0" borderId="3" xfId="1" applyNumberFormat="1" applyFont="1" applyFill="1" applyBorder="1" applyAlignment="1">
      <alignment horizontal="center"/>
    </xf>
    <xf numFmtId="0" fontId="3" fillId="18" borderId="2" xfId="0" applyFont="1" applyFill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8" fillId="18" borderId="3" xfId="0" applyFont="1" applyFill="1" applyBorder="1"/>
    <xf numFmtId="165" fontId="8" fillId="0" borderId="3" xfId="1" applyNumberFormat="1" applyFont="1" applyBorder="1"/>
    <xf numFmtId="0" fontId="6" fillId="0" borderId="0" xfId="0" applyFont="1"/>
    <xf numFmtId="0" fontId="3" fillId="18" borderId="2" xfId="0" applyFont="1" applyFill="1" applyBorder="1"/>
    <xf numFmtId="165" fontId="3" fillId="0" borderId="2" xfId="1" applyNumberFormat="1" applyFont="1" applyBorder="1"/>
    <xf numFmtId="165" fontId="3" fillId="0" borderId="2" xfId="1" applyNumberFormat="1" applyFont="1" applyFill="1" applyBorder="1"/>
    <xf numFmtId="0" fontId="5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Border="1"/>
    <xf numFmtId="167" fontId="4" fillId="0" borderId="0" xfId="0" applyNumberFormat="1" applyFont="1" applyBorder="1"/>
  </cellXfs>
  <cellStyles count="400">
    <cellStyle name="$" xfId="3"/>
    <cellStyle name="$ &amp; ¢" xfId="4"/>
    <cellStyle name="%" xfId="5"/>
    <cellStyle name="%.00" xfId="6"/>
    <cellStyle name="?? [0.00]_PLDT" xfId="7"/>
    <cellStyle name="???? [0.00]_PLDT" xfId="8"/>
    <cellStyle name="????_PLDT" xfId="9"/>
    <cellStyle name="??_10-08" xfId="10"/>
    <cellStyle name="_Arrears 2 (Raj)" xfId="11"/>
    <cellStyle name="_Arrears 2 (Raj)_(05) CAR Dec-07" xfId="12"/>
    <cellStyle name="_Arrears 2 (Raj)_08_IBM_N4.1_Provisional Tax workings Mar_Deven" xfId="13"/>
    <cellStyle name="_Arrears 2 (Raj)_audit adjustment 2007" xfId="14"/>
    <cellStyle name="_CDS Trades" xfId="15"/>
    <cellStyle name="_CDS Trades_(05) CAR Dec-07" xfId="16"/>
    <cellStyle name="_CDS Trades_audit adjustment 2007" xfId="17"/>
    <cellStyle name="_CDS Trades_Book5 (2)" xfId="18"/>
    <cellStyle name="_CDS Trades_Detailed BS Dec 07" xfId="19"/>
    <cellStyle name="_CDS Trades_Detailed BS Dec 07_Avearge retrieval" xfId="20"/>
    <cellStyle name="_Disclosure Workings - Pack MAR08 PB" xfId="21"/>
    <cellStyle name="_Disclosure Workings - Pack MAR08 PL" xfId="22"/>
    <cellStyle name="_DV01" xfId="23"/>
    <cellStyle name="_Feuil1" xfId="24"/>
    <cellStyle name="_headers" xfId="25"/>
    <cellStyle name="_LOOKUP" xfId="26"/>
    <cellStyle name="_LOOKUP_(05) CAR Dec-07" xfId="27"/>
    <cellStyle name="_LOOKUP_audit adjustment 2007" xfId="28"/>
    <cellStyle name="_LOOKUP_Book5 (2)" xfId="29"/>
    <cellStyle name="_LOOKUP_Detailed BS Dec 07" xfId="30"/>
    <cellStyle name="_LOOKUP_Detailed BS Dec 07_Avearge retrieval" xfId="31"/>
    <cellStyle name="_Portfolio" xfId="32"/>
    <cellStyle name="_Portfolio_(05) CAR Dec-07" xfId="33"/>
    <cellStyle name="_Portfolio_audit adjustment 2007" xfId="34"/>
    <cellStyle name="_Portfolio_Book5 (2)" xfId="35"/>
    <cellStyle name="_Portfolio_Detailed BS Dec 07" xfId="36"/>
    <cellStyle name="_Portfolio_Detailed BS Dec 07_Avearge retrieval" xfId="37"/>
    <cellStyle name="_Rolf" xfId="38"/>
    <cellStyle name="_Sheet1" xfId="39"/>
    <cellStyle name="_Sheet1_(05) CAR Dec-07" xfId="40"/>
    <cellStyle name="_Sheet1_audit adjustment 2007" xfId="41"/>
    <cellStyle name="_Sheet1_Book5 (2)" xfId="42"/>
    <cellStyle name="_Sheet1_Detailed BS Dec 07" xfId="43"/>
    <cellStyle name="_Sheet1_Detailed BS Dec 07_Avearge retrieval" xfId="44"/>
    <cellStyle name="_Sheet6" xfId="45"/>
    <cellStyle name="_Summary" xfId="46"/>
    <cellStyle name="_Trade" xfId="47"/>
    <cellStyle name="_TRS" xfId="48"/>
    <cellStyle name="=C:\WINNT35\SYSTEM32\COMMAND.COM" xfId="49"/>
    <cellStyle name="•W€_NewOriginal100" xfId="50"/>
    <cellStyle name="20% - Accent1 2" xfId="51"/>
    <cellStyle name="20% - Accent1 3" xfId="52"/>
    <cellStyle name="20% - Accent2 2" xfId="53"/>
    <cellStyle name="20% - Accent2 3" xfId="54"/>
    <cellStyle name="20% - Accent3 2" xfId="55"/>
    <cellStyle name="20% - Accent3 3" xfId="56"/>
    <cellStyle name="20% - Accent4 2" xfId="57"/>
    <cellStyle name="20% - Accent4 3" xfId="58"/>
    <cellStyle name="20% - Accent5 2" xfId="59"/>
    <cellStyle name="20% - Accent5 3" xfId="60"/>
    <cellStyle name="20% - Accent6 2" xfId="61"/>
    <cellStyle name="20% - Accent6 3" xfId="62"/>
    <cellStyle name="40% - Accent1 2" xfId="63"/>
    <cellStyle name="40% - Accent1 3" xfId="64"/>
    <cellStyle name="40% - Accent2 2" xfId="65"/>
    <cellStyle name="40% - Accent2 3" xfId="66"/>
    <cellStyle name="40% - Accent3 2" xfId="67"/>
    <cellStyle name="40% - Accent3 3" xfId="68"/>
    <cellStyle name="40% - Accent4 2" xfId="69"/>
    <cellStyle name="40% - Accent4 3" xfId="70"/>
    <cellStyle name="40% - Accent5 2" xfId="71"/>
    <cellStyle name="40% - Accent5 3" xfId="72"/>
    <cellStyle name="40% - Accent6 2" xfId="73"/>
    <cellStyle name="40% - Accent6 3" xfId="74"/>
    <cellStyle name="60% - Accent1 2" xfId="75"/>
    <cellStyle name="60% - Accent2 2" xfId="76"/>
    <cellStyle name="60% - Accent3 2" xfId="77"/>
    <cellStyle name="60% - Accent3 3" xfId="78"/>
    <cellStyle name="60% - Accent4 2" xfId="79"/>
    <cellStyle name="60% - Accent4 3" xfId="80"/>
    <cellStyle name="60% - Accent5 2" xfId="81"/>
    <cellStyle name="60% - Accent6 2" xfId="82"/>
    <cellStyle name="60% - Accent6 3" xfId="83"/>
    <cellStyle name="Accent1 2" xfId="84"/>
    <cellStyle name="Accent2 2" xfId="85"/>
    <cellStyle name="Accent3 2" xfId="86"/>
    <cellStyle name="Accent4 2" xfId="87"/>
    <cellStyle name="Accent5 2" xfId="88"/>
    <cellStyle name="Accent6 2" xfId="89"/>
    <cellStyle name="adam" xfId="90"/>
    <cellStyle name="AFE" xfId="91"/>
    <cellStyle name="Background" xfId="92"/>
    <cellStyle name="Bad 2" xfId="93"/>
    <cellStyle name="BlankedZeros" xfId="94"/>
    <cellStyle name="Body" xfId="95"/>
    <cellStyle name="Border" xfId="96"/>
    <cellStyle name="Border, Bottom" xfId="97"/>
    <cellStyle name="Border, Left" xfId="98"/>
    <cellStyle name="Border, Right" xfId="99"/>
    <cellStyle name="Border, Top" xfId="100"/>
    <cellStyle name="Border_Bottom" xfId="101"/>
    <cellStyle name="Calc Currency (0)" xfId="102"/>
    <cellStyle name="Calc Currency (2)" xfId="103"/>
    <cellStyle name="Calc Percent (0)" xfId="104"/>
    <cellStyle name="Calc Percent (1)" xfId="105"/>
    <cellStyle name="Calc Percent (2)" xfId="106"/>
    <cellStyle name="Calc Units (0)" xfId="107"/>
    <cellStyle name="Calc Units (1)" xfId="108"/>
    <cellStyle name="Calc Units (2)" xfId="109"/>
    <cellStyle name="Calculation 2" xfId="110"/>
    <cellStyle name="Check Cell 2" xfId="111"/>
    <cellStyle name="Comma" xfId="1" builtinId="3"/>
    <cellStyle name="Comma  - Style1" xfId="112"/>
    <cellStyle name="Comma [00]" xfId="113"/>
    <cellStyle name="Comma 0" xfId="114"/>
    <cellStyle name="Comma 10" xfId="115"/>
    <cellStyle name="Comma 11" xfId="116"/>
    <cellStyle name="Comma 11 2" xfId="117"/>
    <cellStyle name="Comma 12" xfId="118"/>
    <cellStyle name="Comma 13" xfId="119"/>
    <cellStyle name="Comma 13 2" xfId="120"/>
    <cellStyle name="Comma 14" xfId="121"/>
    <cellStyle name="Comma 15" xfId="122"/>
    <cellStyle name="Comma 16" xfId="123"/>
    <cellStyle name="Comma 17" xfId="124"/>
    <cellStyle name="Comma 17 2" xfId="125"/>
    <cellStyle name="Comma 18" xfId="126"/>
    <cellStyle name="Comma 19" xfId="127"/>
    <cellStyle name="Comma 2" xfId="128"/>
    <cellStyle name="Comma 2 19" xfId="129"/>
    <cellStyle name="Comma 2 2" xfId="130"/>
    <cellStyle name="Comma 22" xfId="131"/>
    <cellStyle name="Comma 24" xfId="132"/>
    <cellStyle name="Comma 3" xfId="133"/>
    <cellStyle name="Comma 3 2" xfId="134"/>
    <cellStyle name="Comma 3 3" xfId="135"/>
    <cellStyle name="Comma 4" xfId="136"/>
    <cellStyle name="Comma 4 2" xfId="137"/>
    <cellStyle name="Comma 5" xfId="138"/>
    <cellStyle name="Comma 5 2" xfId="139"/>
    <cellStyle name="Comma 6" xfId="140"/>
    <cellStyle name="Comma 6 2" xfId="141"/>
    <cellStyle name="Comma 7" xfId="142"/>
    <cellStyle name="Comma 7 10" xfId="143"/>
    <cellStyle name="Comma 7 10 2" xfId="144"/>
    <cellStyle name="Comma 7 11" xfId="145"/>
    <cellStyle name="Comma 7 2" xfId="146"/>
    <cellStyle name="Comma 7 2 2" xfId="147"/>
    <cellStyle name="Comma 7 3" xfId="148"/>
    <cellStyle name="Comma 7 3 2" xfId="149"/>
    <cellStyle name="Comma 7 4" xfId="150"/>
    <cellStyle name="Comma 7 4 2" xfId="151"/>
    <cellStyle name="Comma 7 5" xfId="152"/>
    <cellStyle name="Comma 7 5 2" xfId="153"/>
    <cellStyle name="Comma 7 6" xfId="154"/>
    <cellStyle name="Comma 7 6 2" xfId="155"/>
    <cellStyle name="Comma 7 7" xfId="156"/>
    <cellStyle name="Comma 7 7 2" xfId="157"/>
    <cellStyle name="Comma 7 8" xfId="158"/>
    <cellStyle name="Comma 7 8 2" xfId="159"/>
    <cellStyle name="Comma 7 9" xfId="160"/>
    <cellStyle name="Comma 7 9 2" xfId="161"/>
    <cellStyle name="Comma 8" xfId="162"/>
    <cellStyle name="Comma 9" xfId="163"/>
    <cellStyle name="Comma0" xfId="164"/>
    <cellStyle name="Comma0 - Modelo1" xfId="165"/>
    <cellStyle name="Comma0 - Style1" xfId="166"/>
    <cellStyle name="Comma1 - Modelo2" xfId="167"/>
    <cellStyle name="Comma1 - Style2" xfId="168"/>
    <cellStyle name="Copied" xfId="169"/>
    <cellStyle name="Curren - Style2" xfId="170"/>
    <cellStyle name="Currency [£]" xfId="171"/>
    <cellStyle name="Currency [00]" xfId="172"/>
    <cellStyle name="Currency 0" xfId="173"/>
    <cellStyle name="Currency 2" xfId="174"/>
    <cellStyle name="Currency 2 2" xfId="175"/>
    <cellStyle name="Currency 2 3" xfId="176"/>
    <cellStyle name="Currency 3" xfId="177"/>
    <cellStyle name="Currency 4" xfId="178"/>
    <cellStyle name="Currency 5" xfId="179"/>
    <cellStyle name="Currency 6" xfId="180"/>
    <cellStyle name="Currency 7" xfId="181"/>
    <cellStyle name="Currency 8" xfId="182"/>
    <cellStyle name="Currency0" xfId="183"/>
    <cellStyle name="data_entry" xfId="184"/>
    <cellStyle name="Date" xfId="185"/>
    <cellStyle name="Date Aligned" xfId="186"/>
    <cellStyle name="Date Short" xfId="187"/>
    <cellStyle name="DateFormat" xfId="188"/>
    <cellStyle name="Dezimal [0]_laroux" xfId="189"/>
    <cellStyle name="Dezimal_laroux" xfId="190"/>
    <cellStyle name="Dia" xfId="191"/>
    <cellStyle name="Dotted Line" xfId="192"/>
    <cellStyle name="Encabez1" xfId="193"/>
    <cellStyle name="Encabez2" xfId="194"/>
    <cellStyle name="Enter Currency (0)" xfId="195"/>
    <cellStyle name="Enter Currency (2)" xfId="196"/>
    <cellStyle name="Enter Units (0)" xfId="197"/>
    <cellStyle name="Enter Units (1)" xfId="198"/>
    <cellStyle name="Enter Units (2)" xfId="199"/>
    <cellStyle name="Entered" xfId="200"/>
    <cellStyle name="Euro" xfId="201"/>
    <cellStyle name="Explanatory Text 2" xfId="202"/>
    <cellStyle name="EY House" xfId="203"/>
    <cellStyle name="F2" xfId="204"/>
    <cellStyle name="F3" xfId="205"/>
    <cellStyle name="F4" xfId="206"/>
    <cellStyle name="F5" xfId="207"/>
    <cellStyle name="F6" xfId="208"/>
    <cellStyle name="F7" xfId="209"/>
    <cellStyle name="F8" xfId="210"/>
    <cellStyle name="Fijo" xfId="211"/>
    <cellStyle name="Financiero" xfId="212"/>
    <cellStyle name="FirstNumbers_Avg_BS " xfId="213"/>
    <cellStyle name="Footnote" xfId="214"/>
    <cellStyle name="-Footnote_&amp;_Source" xfId="215"/>
    <cellStyle name="Footnote_Target" xfId="216"/>
    <cellStyle name="Foreground_tcslctpk" xfId="217"/>
    <cellStyle name="Good 2" xfId="218"/>
    <cellStyle name="Good Group" xfId="219"/>
    <cellStyle name="Grey" xfId="220"/>
    <cellStyle name="GreybarHeader" xfId="221"/>
    <cellStyle name="Hard Percent" xfId="222"/>
    <cellStyle name="Header" xfId="223"/>
    <cellStyle name="Header1" xfId="224"/>
    <cellStyle name="Header2" xfId="225"/>
    <cellStyle name="Heading 1 2" xfId="226"/>
    <cellStyle name="Heading 2 2" xfId="227"/>
    <cellStyle name="Heading 3 2" xfId="228"/>
    <cellStyle name="Heading 4 2" xfId="229"/>
    <cellStyle name="hotlinks" xfId="230"/>
    <cellStyle name="HyperlinkIndex" xfId="231"/>
    <cellStyle name="Input [yellow]" xfId="232"/>
    <cellStyle name="Input 2" xfId="233"/>
    <cellStyle name="ItalicHeader" xfId="234"/>
    <cellStyle name="KPMG Heading 1" xfId="235"/>
    <cellStyle name="KPMG Heading 2" xfId="236"/>
    <cellStyle name="KPMG Heading 3" xfId="237"/>
    <cellStyle name="KPMG Heading 4" xfId="238"/>
    <cellStyle name="KPMG Normal" xfId="239"/>
    <cellStyle name="KPMG Normal Text" xfId="240"/>
    <cellStyle name="Lien hypertexte_LPTD format" xfId="241"/>
    <cellStyle name="LineNumbers_Avg_BS " xfId="242"/>
    <cellStyle name="Link Currency (0)" xfId="243"/>
    <cellStyle name="Link Currency (2)" xfId="244"/>
    <cellStyle name="Link Units (0)" xfId="245"/>
    <cellStyle name="Link Units (1)" xfId="246"/>
    <cellStyle name="Link Units (2)" xfId="247"/>
    <cellStyle name="Linked Cell 2" xfId="248"/>
    <cellStyle name="McForm" xfId="249"/>
    <cellStyle name="McFormBody" xfId="250"/>
    <cellStyle name="Menu" xfId="251"/>
    <cellStyle name="Millares [0]_10 AVERIAS MASIVAS + ANT" xfId="252"/>
    <cellStyle name="Millares_10 AVERIAS MASIVAS + ANT" xfId="253"/>
    <cellStyle name="Milliers [0]_All portfolio" xfId="254"/>
    <cellStyle name="Milliers_All portfolio" xfId="255"/>
    <cellStyle name="mm/dd/yy" xfId="256"/>
    <cellStyle name="Moneda [0]_10 AVERIAS MASIVAS + ANT" xfId="257"/>
    <cellStyle name="Moneda_10 AVERIAS MASIVAS + ANT" xfId="258"/>
    <cellStyle name="Monétaire [0]_All portfolio" xfId="259"/>
    <cellStyle name="Monétaire_All portfolio" xfId="260"/>
    <cellStyle name="Monetario" xfId="261"/>
    <cellStyle name="Multiple" xfId="262"/>
    <cellStyle name="Negative" xfId="263"/>
    <cellStyle name="Neutral 2" xfId="264"/>
    <cellStyle name="NEW" xfId="265"/>
    <cellStyle name="no dec" xfId="266"/>
    <cellStyle name="Normal" xfId="0" builtinId="0"/>
    <cellStyle name="Normal - Style1" xfId="267"/>
    <cellStyle name="Normal 10" xfId="268"/>
    <cellStyle name="Normal 11" xfId="269"/>
    <cellStyle name="Normal 11 2" xfId="270"/>
    <cellStyle name="Normal 12" xfId="271"/>
    <cellStyle name="Normal 13" xfId="272"/>
    <cellStyle name="Normal 13 2" xfId="273"/>
    <cellStyle name="Normal 14" xfId="274"/>
    <cellStyle name="Normal 15" xfId="275"/>
    <cellStyle name="Normal 16" xfId="276"/>
    <cellStyle name="Normal 16 2" xfId="277"/>
    <cellStyle name="Normal 17" xfId="278"/>
    <cellStyle name="Normal 2" xfId="279"/>
    <cellStyle name="Normal 2 10" xfId="280"/>
    <cellStyle name="Normal 2 10 2" xfId="281"/>
    <cellStyle name="Normal 2 11" xfId="282"/>
    <cellStyle name="Normal 2 11 2" xfId="283"/>
    <cellStyle name="Normal 2 11 2 2" xfId="284"/>
    <cellStyle name="Normal 2 11 3" xfId="285"/>
    <cellStyle name="Normal 2 12" xfId="286"/>
    <cellStyle name="Normal 2 2" xfId="287"/>
    <cellStyle name="Normal 2 2 2" xfId="288"/>
    <cellStyle name="Normal 2 3" xfId="289"/>
    <cellStyle name="Normal 2 3 2" xfId="290"/>
    <cellStyle name="Normal 2 4" xfId="291"/>
    <cellStyle name="Normal 2 4 2" xfId="292"/>
    <cellStyle name="Normal 2 5" xfId="293"/>
    <cellStyle name="Normal 2 5 2" xfId="294"/>
    <cellStyle name="Normal 2 6" xfId="295"/>
    <cellStyle name="Normal 2 6 2" xfId="296"/>
    <cellStyle name="Normal 2 7" xfId="297"/>
    <cellStyle name="Normal 2 7 2" xfId="298"/>
    <cellStyle name="Normal 2 8" xfId="299"/>
    <cellStyle name="Normal 2 8 2" xfId="300"/>
    <cellStyle name="Normal 2 9" xfId="301"/>
    <cellStyle name="Normal 2 9 2" xfId="302"/>
    <cellStyle name="Normal 2_List of issues per Dario 30.07.08" xfId="303"/>
    <cellStyle name="Normal 3" xfId="304"/>
    <cellStyle name="Normal 3 2" xfId="305"/>
    <cellStyle name="Normal 4" xfId="306"/>
    <cellStyle name="Normal 4 2" xfId="307"/>
    <cellStyle name="Normal 4 3" xfId="308"/>
    <cellStyle name="Normal 5" xfId="309"/>
    <cellStyle name="Normal 5 2" xfId="310"/>
    <cellStyle name="Normal 5 2 2" xfId="311"/>
    <cellStyle name="Normal 5 3" xfId="312"/>
    <cellStyle name="Normal 5 4" xfId="313"/>
    <cellStyle name="Normal 6" xfId="314"/>
    <cellStyle name="Normal 6 2" xfId="315"/>
    <cellStyle name="Normal 6 3" xfId="316"/>
    <cellStyle name="Normal 7" xfId="317"/>
    <cellStyle name="Normal 7 2" xfId="318"/>
    <cellStyle name="Normal 7 2 2" xfId="319"/>
    <cellStyle name="Normal 7 3" xfId="320"/>
    <cellStyle name="Normal 8" xfId="321"/>
    <cellStyle name="Normal 8 2" xfId="322"/>
    <cellStyle name="Normal 9" xfId="323"/>
    <cellStyle name="Normale_Foglio1" xfId="324"/>
    <cellStyle name="Note 2" xfId="325"/>
    <cellStyle name="Note 2 2" xfId="326"/>
    <cellStyle name="Note 3" xfId="327"/>
    <cellStyle name="Note 4" xfId="328"/>
    <cellStyle name="Note 5" xfId="329"/>
    <cellStyle name="NumberFormat" xfId="330"/>
    <cellStyle name="Output 2" xfId="331"/>
    <cellStyle name="Output Amounts" xfId="332"/>
    <cellStyle name="Output Column Headings" xfId="333"/>
    <cellStyle name="Output Line Items" xfId="334"/>
    <cellStyle name="Output Report Heading" xfId="335"/>
    <cellStyle name="Output Report Title" xfId="336"/>
    <cellStyle name="Page Number" xfId="337"/>
    <cellStyle name="Percent" xfId="2" builtinId="5"/>
    <cellStyle name="Percent (0.00)" xfId="338"/>
    <cellStyle name="Percent [0%]" xfId="339"/>
    <cellStyle name="Percent [0.00%]" xfId="340"/>
    <cellStyle name="Percent [0]" xfId="341"/>
    <cellStyle name="Percent [00]" xfId="342"/>
    <cellStyle name="Percent [2]" xfId="343"/>
    <cellStyle name="Percent 2" xfId="344"/>
    <cellStyle name="Percent 2 2" xfId="345"/>
    <cellStyle name="Percent 2 3" xfId="346"/>
    <cellStyle name="Percent 3" xfId="347"/>
    <cellStyle name="Percent 3 2" xfId="348"/>
    <cellStyle name="Percent 4" xfId="349"/>
    <cellStyle name="Percent 5" xfId="350"/>
    <cellStyle name="Percent 6" xfId="351"/>
    <cellStyle name="Percent 7" xfId="352"/>
    <cellStyle name="percentage" xfId="353"/>
    <cellStyle name="Percentage 2" xfId="354"/>
    <cellStyle name="Porcentaje" xfId="355"/>
    <cellStyle name="PrePop Currency (0)" xfId="356"/>
    <cellStyle name="PrePop Currency (2)" xfId="357"/>
    <cellStyle name="PrePop Units (0)" xfId="358"/>
    <cellStyle name="PrePop Units (1)" xfId="359"/>
    <cellStyle name="PrePop Units (2)" xfId="360"/>
    <cellStyle name="Protected_tcslctpk" xfId="361"/>
    <cellStyle name="RED_DEBITS" xfId="362"/>
    <cellStyle name="RevList" xfId="363"/>
    <cellStyle name="RM" xfId="364"/>
    <cellStyle name="RoundingPrecision_Avg_BS " xfId="365"/>
    <cellStyle name="SMALL_NUMBERS" xfId="366"/>
    <cellStyle name="SMALLER_NUMBERS" xfId="367"/>
    <cellStyle name="Standard_FORGBI_E" xfId="368"/>
    <cellStyle name="Sterling [0]" xfId="369"/>
    <cellStyle name="Style 1" xfId="370"/>
    <cellStyle name="Style1 - Style1" xfId="371"/>
    <cellStyle name="-Subtitle_chart" xfId="372"/>
    <cellStyle name="Subtotal" xfId="373"/>
    <cellStyle name="Table Head" xfId="374"/>
    <cellStyle name="Table Head Aligned" xfId="375"/>
    <cellStyle name="Table Head Blue" xfId="376"/>
    <cellStyle name="Table Head Green" xfId="377"/>
    <cellStyle name="Table Heading" xfId="378"/>
    <cellStyle name="Table Title" xfId="379"/>
    <cellStyle name="Table Units" xfId="380"/>
    <cellStyle name="Text Indent A" xfId="381"/>
    <cellStyle name="Text Indent B" xfId="382"/>
    <cellStyle name="Text Indent C" xfId="383"/>
    <cellStyle name="Text Wrap" xfId="384"/>
    <cellStyle name="Title 2" xfId="385"/>
    <cellStyle name="-Title_01" xfId="386"/>
    <cellStyle name="Titles_Avg_BS " xfId="387"/>
    <cellStyle name="TOALS" xfId="388"/>
    <cellStyle name="Total 2" xfId="389"/>
    <cellStyle name="TotalNumbers_Avg_BS " xfId="390"/>
    <cellStyle name="TOTALS" xfId="391"/>
    <cellStyle name="underlineHeading_Avg_BS " xfId="392"/>
    <cellStyle name="Währung [0]_RESULTS" xfId="393"/>
    <cellStyle name="Währung_RESULTS" xfId="394"/>
    <cellStyle name="Warning Text 2" xfId="395"/>
    <cellStyle name="WorksheetForm" xfId="396"/>
    <cellStyle name="Y2K Compliant Date Fmt" xfId="397"/>
    <cellStyle name="日付" xfId="398"/>
    <cellStyle name="標準_Book3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NON-BANKS/Cons-Balance%20Sheet-BOMwebsite%20and%20Bulletin/Table/Table%20%2014%20-%20as%20from%20Ma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4"/>
      <sheetName val="April 2014"/>
      <sheetName val="March 2014"/>
      <sheetName val="Feb 2014"/>
      <sheetName val="Jan 2014"/>
      <sheetName val="Dec 13"/>
      <sheetName val="Nov 13"/>
      <sheetName val="Oct 13"/>
      <sheetName val="Sep 13"/>
      <sheetName val="June 2013"/>
      <sheetName val="14"/>
    </sheetNames>
    <sheetDataSet>
      <sheetData sheetId="0">
        <row r="11">
          <cell r="L11">
            <v>1325000000.04</v>
          </cell>
        </row>
        <row r="16">
          <cell r="L16">
            <v>748327692.54350281</v>
          </cell>
        </row>
        <row r="25">
          <cell r="L25">
            <v>25000000</v>
          </cell>
        </row>
        <row r="29">
          <cell r="L29">
            <v>0</v>
          </cell>
        </row>
        <row r="31">
          <cell r="L31">
            <v>87727087.099999994</v>
          </cell>
        </row>
        <row r="33">
          <cell r="L33">
            <v>0</v>
          </cell>
        </row>
        <row r="35">
          <cell r="L35">
            <v>12506284809.149994</v>
          </cell>
        </row>
        <row r="37">
          <cell r="L37">
            <v>2960830349.9099994</v>
          </cell>
        </row>
        <row r="42">
          <cell r="L42">
            <v>2090884648.876832</v>
          </cell>
        </row>
        <row r="43">
          <cell r="L43">
            <v>204004089.66017157</v>
          </cell>
        </row>
        <row r="54">
          <cell r="L54">
            <v>216269.91000000003</v>
          </cell>
        </row>
        <row r="56">
          <cell r="L56">
            <v>14950</v>
          </cell>
        </row>
        <row r="58">
          <cell r="L58">
            <v>3117055948.908288</v>
          </cell>
        </row>
        <row r="60">
          <cell r="L60">
            <v>0</v>
          </cell>
        </row>
        <row r="63">
          <cell r="L63">
            <v>0</v>
          </cell>
        </row>
        <row r="64">
          <cell r="L64">
            <v>144906000</v>
          </cell>
        </row>
        <row r="67">
          <cell r="L67">
            <v>9443918204.9919415</v>
          </cell>
        </row>
        <row r="68">
          <cell r="L68">
            <v>925584679.52999496</v>
          </cell>
        </row>
        <row r="69">
          <cell r="L69">
            <v>1168524000</v>
          </cell>
        </row>
        <row r="74">
          <cell r="L74">
            <v>1610931972.9000001</v>
          </cell>
        </row>
        <row r="78">
          <cell r="L78">
            <v>3332902685.2346559</v>
          </cell>
        </row>
        <row r="79">
          <cell r="L7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C27" sqref="AC27"/>
    </sheetView>
  </sheetViews>
  <sheetFormatPr defaultRowHeight="12.75"/>
  <cols>
    <col min="1" max="1" width="48.85546875" style="2" customWidth="1"/>
    <col min="2" max="17" width="13.28515625" style="2" hidden="1" customWidth="1"/>
    <col min="18" max="29" width="13.28515625" style="2" customWidth="1"/>
    <col min="30" max="16384" width="9.140625" style="2"/>
  </cols>
  <sheetData>
    <row r="1" spans="1:29" ht="15.75">
      <c r="A1" s="1" t="s">
        <v>0</v>
      </c>
    </row>
    <row r="2" spans="1:29" ht="15.75">
      <c r="A2" s="1"/>
    </row>
    <row r="3" spans="1:29" ht="15.7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1</v>
      </c>
    </row>
    <row r="4" spans="1:29" ht="15.95" customHeight="1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  <c r="W4" s="5">
        <v>41579</v>
      </c>
      <c r="X4" s="5">
        <v>41609</v>
      </c>
      <c r="Y4" s="5">
        <v>41640</v>
      </c>
      <c r="Z4" s="5">
        <v>41671</v>
      </c>
      <c r="AA4" s="5">
        <v>41699</v>
      </c>
      <c r="AB4" s="5">
        <v>41730</v>
      </c>
      <c r="AC4" s="5">
        <v>41760</v>
      </c>
    </row>
    <row r="5" spans="1:29" ht="15.95" customHeight="1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W5" s="7">
        <v>3286.6199989168977</v>
      </c>
      <c r="X5" s="7">
        <v>3316.0467721327036</v>
      </c>
      <c r="Y5" s="7">
        <v>3201.0535848027043</v>
      </c>
      <c r="Z5" s="7">
        <v>3244.2693786322957</v>
      </c>
      <c r="AA5" s="7">
        <v>3209.5673300822955</v>
      </c>
      <c r="AB5" s="7">
        <v>3372.8599289422968</v>
      </c>
      <c r="AC5" s="7">
        <f>('[1]May 2014'!L54+'[1]May 2014'!L56+'[1]May 2014'!L58+'[1]May 2014'!L60+'[1]May 2014'!L63+'[1]May 2014'!L64)/1000000</f>
        <v>3262.1931688182876</v>
      </c>
    </row>
    <row r="6" spans="1:29" ht="15.95" customHeight="1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f>'[1]May 2014'!L67/1000000</f>
        <v>9443.9182049919418</v>
      </c>
    </row>
    <row r="7" spans="1:29" ht="15.95" customHeight="1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W7" s="7">
        <v>1061.634</v>
      </c>
      <c r="X7" s="7">
        <v>1061.9880000000001</v>
      </c>
      <c r="Y7" s="7">
        <v>957.51099999999997</v>
      </c>
      <c r="Z7" s="7">
        <v>1007.919</v>
      </c>
      <c r="AA7" s="7">
        <v>1110.106</v>
      </c>
      <c r="AB7" s="7">
        <v>1135.75</v>
      </c>
      <c r="AC7" s="7">
        <f>'[1]May 2014'!L69/1000000</f>
        <v>1168.5239999999999</v>
      </c>
    </row>
    <row r="8" spans="1:29" ht="15.95" customHeight="1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f>'[1]May 2014'!L68/1000000</f>
        <v>925.58467952999501</v>
      </c>
    </row>
    <row r="9" spans="1:29" ht="15.95" customHeight="1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W9" s="7">
        <v>1604.9155631599999</v>
      </c>
      <c r="X9" s="7">
        <v>1595.2074937100001</v>
      </c>
      <c r="Y9" s="7">
        <v>1586.6967480300002</v>
      </c>
      <c r="Z9" s="7">
        <v>1576.4994108699998</v>
      </c>
      <c r="AA9" s="7">
        <v>1587.5429659400004</v>
      </c>
      <c r="AB9" s="7">
        <v>1582.2983194999997</v>
      </c>
      <c r="AC9" s="7">
        <f>'[1]May 2014'!L74/1000000</f>
        <v>1610.9319729000001</v>
      </c>
    </row>
    <row r="10" spans="1:29" ht="15.95" customHeight="1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W10" s="7">
        <v>3258.1434047400003</v>
      </c>
      <c r="X10" s="7">
        <v>3448.6695504000004</v>
      </c>
      <c r="Y10" s="7">
        <v>3562.8312456199988</v>
      </c>
      <c r="Z10" s="7">
        <v>3494.8946900800001</v>
      </c>
      <c r="AA10" s="7">
        <v>3446.7721609599998</v>
      </c>
      <c r="AB10" s="7">
        <v>3386.3477944199999</v>
      </c>
      <c r="AC10" s="7">
        <f>('[1]May 2014'!L78-'[1]May 2014'!L79)/1000000</f>
        <v>3332.902685234656</v>
      </c>
    </row>
    <row r="11" spans="1:29" ht="15.95" customHeight="1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f>AC5+AC6+AC7+AC8+AC9+AC10</f>
        <v>19744.054711474877</v>
      </c>
    </row>
    <row r="12" spans="1:29" s="15" customFormat="1" ht="15.95" customHeight="1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 t="s">
        <v>1</v>
      </c>
    </row>
    <row r="14" spans="1:29" ht="15.95" customHeight="1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  <c r="W14" s="5">
        <v>41579</v>
      </c>
      <c r="X14" s="5">
        <v>41609</v>
      </c>
      <c r="Y14" s="5">
        <v>41640</v>
      </c>
      <c r="Z14" s="5">
        <v>41671</v>
      </c>
      <c r="AA14" s="5">
        <v>41699</v>
      </c>
      <c r="AB14" s="5">
        <v>41730</v>
      </c>
      <c r="AC14" s="5">
        <v>41760</v>
      </c>
    </row>
    <row r="15" spans="1:29" ht="15.95" customHeight="1">
      <c r="A15" s="6" t="s">
        <v>11</v>
      </c>
      <c r="B15" s="18">
        <v>1746.58243204</v>
      </c>
      <c r="C15" s="18">
        <v>1746.58243204</v>
      </c>
      <c r="D15" s="18">
        <v>1746.5824324499997</v>
      </c>
      <c r="E15" s="18">
        <v>1325.00000004</v>
      </c>
      <c r="F15" s="18">
        <v>1325.00000004</v>
      </c>
      <c r="G15" s="18">
        <v>1325.00000004</v>
      </c>
      <c r="H15" s="18">
        <v>1325.00000004</v>
      </c>
      <c r="I15" s="18">
        <v>1325.00000004</v>
      </c>
      <c r="J15" s="18">
        <v>1325.00000004</v>
      </c>
      <c r="K15" s="18">
        <v>1325.00000004</v>
      </c>
      <c r="L15" s="18">
        <v>1325.00000004</v>
      </c>
      <c r="M15" s="18">
        <v>1325.00000004</v>
      </c>
      <c r="N15" s="18">
        <v>1325.00000004</v>
      </c>
      <c r="O15" s="18">
        <v>1325.00000004</v>
      </c>
      <c r="P15" s="18">
        <v>1325.00000004</v>
      </c>
      <c r="Q15" s="18">
        <v>1325.00000004</v>
      </c>
      <c r="R15" s="18">
        <v>1325.00000004</v>
      </c>
      <c r="S15" s="18">
        <v>1325.00000004</v>
      </c>
      <c r="T15" s="18">
        <v>1325.00000004</v>
      </c>
      <c r="U15" s="18">
        <v>1325.00000004</v>
      </c>
      <c r="V15" s="18">
        <v>1325.00000004</v>
      </c>
      <c r="W15" s="18">
        <v>1325.00000004</v>
      </c>
      <c r="X15" s="18">
        <v>1325.00000004</v>
      </c>
      <c r="Y15" s="18">
        <v>1325.00000004</v>
      </c>
      <c r="Z15" s="18">
        <v>1325.00000004</v>
      </c>
      <c r="AA15" s="18">
        <v>1325.00000004</v>
      </c>
      <c r="AB15" s="18">
        <v>1325.00000004</v>
      </c>
      <c r="AC15" s="18">
        <f>'[1]May 2014'!L11/1000000</f>
        <v>1325.00000004</v>
      </c>
    </row>
    <row r="16" spans="1:29" ht="15.95" customHeight="1">
      <c r="A16" s="6" t="s">
        <v>12</v>
      </c>
      <c r="B16" s="18">
        <v>599.53232722149994</v>
      </c>
      <c r="C16" s="18">
        <v>597.48768222150011</v>
      </c>
      <c r="D16" s="18">
        <v>585.08768969800064</v>
      </c>
      <c r="E16" s="18">
        <v>550.85495347150015</v>
      </c>
      <c r="F16" s="18">
        <v>550.85495377149937</v>
      </c>
      <c r="G16" s="18">
        <v>645.15164702100037</v>
      </c>
      <c r="H16" s="18">
        <v>646.24856795400092</v>
      </c>
      <c r="I16" s="18">
        <v>672.13719595400096</v>
      </c>
      <c r="J16" s="18">
        <v>719.21607130400037</v>
      </c>
      <c r="K16" s="18">
        <v>719.21607129400115</v>
      </c>
      <c r="L16" s="18">
        <v>694.21606729400105</v>
      </c>
      <c r="M16" s="18">
        <v>670.71247913400077</v>
      </c>
      <c r="N16" s="18">
        <v>670.71248195892997</v>
      </c>
      <c r="O16" s="18">
        <v>670.71248957391742</v>
      </c>
      <c r="P16" s="18">
        <v>670.71248505391691</v>
      </c>
      <c r="Q16" s="18">
        <v>660.71248457391744</v>
      </c>
      <c r="R16" s="18">
        <v>610.71248834191704</v>
      </c>
      <c r="S16" s="18">
        <v>734.33972089841654</v>
      </c>
      <c r="T16" s="18">
        <v>733.24190232691672</v>
      </c>
      <c r="U16" s="18">
        <v>733.7838401344161</v>
      </c>
      <c r="V16" s="18">
        <v>782.94232321041534</v>
      </c>
      <c r="W16" s="18">
        <v>782.85444522441719</v>
      </c>
      <c r="X16" s="18">
        <v>752.85457930648761</v>
      </c>
      <c r="Y16" s="18">
        <v>763.24215569149976</v>
      </c>
      <c r="Z16" s="18">
        <v>763.24215869149975</v>
      </c>
      <c r="AA16" s="18">
        <v>763.24215869149975</v>
      </c>
      <c r="AB16" s="18">
        <v>748.24215869149975</v>
      </c>
      <c r="AC16" s="18">
        <f>'[1]May 2014'!L16/1000000</f>
        <v>748.32769254350285</v>
      </c>
    </row>
    <row r="17" spans="1:29" ht="15.95" customHeight="1">
      <c r="A17" s="6" t="s">
        <v>13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f>'[1]May 2014'!L29/1000000</f>
        <v>0</v>
      </c>
    </row>
    <row r="18" spans="1:29" ht="15.95" customHeight="1">
      <c r="A18" s="6" t="s">
        <v>14</v>
      </c>
      <c r="B18" s="18">
        <v>174.68465315537588</v>
      </c>
      <c r="C18" s="18">
        <v>138.83161136000064</v>
      </c>
      <c r="D18" s="18">
        <v>166.05437092823649</v>
      </c>
      <c r="E18" s="18">
        <v>184.09390129199969</v>
      </c>
      <c r="F18" s="18">
        <v>214.51573574299965</v>
      </c>
      <c r="G18" s="18">
        <v>152.83371287038995</v>
      </c>
      <c r="H18" s="18">
        <v>183.68492711000061</v>
      </c>
      <c r="I18" s="18">
        <v>97.722879887501534</v>
      </c>
      <c r="J18" s="18">
        <v>78.951812543999964</v>
      </c>
      <c r="K18" s="18">
        <v>106.59191788399994</v>
      </c>
      <c r="L18" s="18">
        <v>129.06181087241649</v>
      </c>
      <c r="M18" s="18">
        <v>138.63510564942897</v>
      </c>
      <c r="N18" s="18">
        <v>174.03551509249951</v>
      </c>
      <c r="O18" s="18">
        <v>138.81410591500051</v>
      </c>
      <c r="P18" s="18">
        <v>166.94650340549961</v>
      </c>
      <c r="Q18" s="18">
        <v>202.46809445749884</v>
      </c>
      <c r="R18" s="18">
        <v>238.49052996700198</v>
      </c>
      <c r="S18" s="18">
        <v>168.69020238549959</v>
      </c>
      <c r="T18" s="18">
        <v>195.02616721850077</v>
      </c>
      <c r="U18" s="18">
        <v>92.981908756502534</v>
      </c>
      <c r="V18" s="18">
        <v>80.497340199501778</v>
      </c>
      <c r="W18" s="18">
        <v>110.35300234900004</v>
      </c>
      <c r="X18" s="18">
        <v>132.31135786501284</v>
      </c>
      <c r="Y18" s="18">
        <v>154.90767153200554</v>
      </c>
      <c r="Z18" s="18">
        <v>191.2673920019993</v>
      </c>
      <c r="AA18" s="18">
        <v>134.18046513999943</v>
      </c>
      <c r="AB18" s="18">
        <v>169.56187140749978</v>
      </c>
      <c r="AC18" s="18">
        <f>('[1]May 2014'!L43-'[1]May 2014'!L79)/1000000</f>
        <v>204.00408966017156</v>
      </c>
    </row>
    <row r="19" spans="1:29" ht="15.95" customHeight="1">
      <c r="A19" s="6" t="s">
        <v>15</v>
      </c>
      <c r="B19" s="18">
        <v>14673.987694020007</v>
      </c>
      <c r="C19" s="18">
        <v>15022.280191680002</v>
      </c>
      <c r="D19" s="18">
        <v>14950.51709168</v>
      </c>
      <c r="E19" s="18">
        <v>12226.293971069999</v>
      </c>
      <c r="F19" s="18">
        <v>11892.032891719997</v>
      </c>
      <c r="G19" s="18">
        <v>12056.502985439998</v>
      </c>
      <c r="H19" s="18">
        <v>12136.8419505</v>
      </c>
      <c r="I19" s="18">
        <v>12195.952606729999</v>
      </c>
      <c r="J19" s="18">
        <v>12297.28802287</v>
      </c>
      <c r="K19" s="18">
        <v>12244.178058209996</v>
      </c>
      <c r="L19" s="18">
        <v>12481.682409219993</v>
      </c>
      <c r="M19" s="18">
        <v>12805.170594069996</v>
      </c>
      <c r="N19" s="18">
        <v>12881.226528809995</v>
      </c>
      <c r="O19" s="18">
        <v>13034.154719470002</v>
      </c>
      <c r="P19" s="18">
        <v>12777.125437519997</v>
      </c>
      <c r="Q19" s="18">
        <v>12855.538266410002</v>
      </c>
      <c r="R19" s="18">
        <v>12936.980305380001</v>
      </c>
      <c r="S19" s="18">
        <v>12753.110069369999</v>
      </c>
      <c r="T19" s="18">
        <v>12769.440596630004</v>
      </c>
      <c r="U19" s="18">
        <v>12859.20819573</v>
      </c>
      <c r="V19" s="18">
        <v>12841.551802059997</v>
      </c>
      <c r="W19" s="18">
        <v>12847.820847959993</v>
      </c>
      <c r="X19" s="18">
        <v>12681.677415169997</v>
      </c>
      <c r="Y19" s="18">
        <v>12598.589176169999</v>
      </c>
      <c r="Z19" s="18">
        <v>12606.652558670003</v>
      </c>
      <c r="AA19" s="18">
        <v>12516.867773700002</v>
      </c>
      <c r="AB19" s="18">
        <v>12728.165184020003</v>
      </c>
      <c r="AC19" s="18">
        <f>('[1]May 2014'!L31+'[1]May 2014'!L35+'[1]May 2014'!L25)/1000000</f>
        <v>12619.011896249995</v>
      </c>
    </row>
    <row r="20" spans="1:29" s="21" customFormat="1" ht="15.95" customHeight="1">
      <c r="A20" s="19" t="s">
        <v>16</v>
      </c>
      <c r="B20" s="20">
        <v>14551.555964250007</v>
      </c>
      <c r="C20" s="20">
        <v>14902.643488680002</v>
      </c>
      <c r="D20" s="20">
        <v>14831.144394680001</v>
      </c>
      <c r="E20" s="20">
        <v>12109.832539069999</v>
      </c>
      <c r="F20" s="20">
        <v>11778.019082239998</v>
      </c>
      <c r="G20" s="20">
        <v>11949.233858439999</v>
      </c>
      <c r="H20" s="20">
        <v>12026.675456499999</v>
      </c>
      <c r="I20" s="20">
        <v>12076.429211659999</v>
      </c>
      <c r="J20" s="20">
        <v>12177.216458729999</v>
      </c>
      <c r="K20" s="20">
        <v>12127.075089559998</v>
      </c>
      <c r="L20" s="20">
        <v>12370.895662509995</v>
      </c>
      <c r="M20" s="20">
        <v>12696.615796389995</v>
      </c>
      <c r="N20" s="20">
        <v>12774.912824429997</v>
      </c>
      <c r="O20" s="20">
        <v>12930.049730080002</v>
      </c>
      <c r="P20" s="20">
        <v>12675.321549519997</v>
      </c>
      <c r="Q20" s="20">
        <v>12755.96350263</v>
      </c>
      <c r="R20" s="20">
        <v>12794.52027936</v>
      </c>
      <c r="S20" s="20">
        <v>12588.450738419999</v>
      </c>
      <c r="T20" s="20">
        <v>12593.328752050003</v>
      </c>
      <c r="U20" s="20">
        <v>12687.318257049999</v>
      </c>
      <c r="V20" s="20">
        <v>12673.612646059997</v>
      </c>
      <c r="W20" s="20">
        <v>12678.074341059993</v>
      </c>
      <c r="X20" s="20">
        <v>12495.064819719997</v>
      </c>
      <c r="Y20" s="20">
        <v>12416.832218329999</v>
      </c>
      <c r="Z20" s="20">
        <v>12416.327303240001</v>
      </c>
      <c r="AA20" s="20">
        <v>12398.51194604</v>
      </c>
      <c r="AB20" s="20">
        <v>12612.756203890003</v>
      </c>
      <c r="AC20" s="20">
        <f>'[1]May 2014'!L35/1000000</f>
        <v>12506.284809149995</v>
      </c>
    </row>
    <row r="21" spans="1:29" ht="15.95" customHeight="1">
      <c r="A21" s="6" t="s">
        <v>17</v>
      </c>
      <c r="B21" s="18">
        <v>1816.2484834300003</v>
      </c>
      <c r="C21" s="18">
        <v>1871.3934472400003</v>
      </c>
      <c r="D21" s="18">
        <v>1823.9683416599994</v>
      </c>
      <c r="E21" s="18">
        <v>1415.7926568399998</v>
      </c>
      <c r="F21" s="18">
        <v>1740.0558439700003</v>
      </c>
      <c r="G21" s="18">
        <v>1573.7345048299999</v>
      </c>
      <c r="H21" s="18">
        <v>1401.1215261600003</v>
      </c>
      <c r="I21" s="18">
        <v>1583.2044379400002</v>
      </c>
      <c r="J21" s="18">
        <v>1385.15929467</v>
      </c>
      <c r="K21" s="18">
        <v>1459.4611832399996</v>
      </c>
      <c r="L21" s="18">
        <v>1770.0614025900002</v>
      </c>
      <c r="M21" s="18">
        <v>1850.4168175099996</v>
      </c>
      <c r="N21" s="18">
        <v>1810.5282499099999</v>
      </c>
      <c r="O21" s="18">
        <v>1949.0623081799997</v>
      </c>
      <c r="P21" s="18">
        <v>1804.3358888600001</v>
      </c>
      <c r="Q21" s="18">
        <v>1640.3018918900004</v>
      </c>
      <c r="R21" s="18">
        <v>1865.9683750199999</v>
      </c>
      <c r="S21" s="18">
        <v>1545.2656388999997</v>
      </c>
      <c r="T21" s="18">
        <v>1910.7907514600001</v>
      </c>
      <c r="U21" s="18">
        <v>2070.54935471</v>
      </c>
      <c r="V21" s="18">
        <v>2120.6724401199999</v>
      </c>
      <c r="W21" s="18">
        <v>2192.7014391800003</v>
      </c>
      <c r="X21" s="18">
        <v>2396.9668014700001</v>
      </c>
      <c r="Y21" s="18">
        <v>2595.5052623199995</v>
      </c>
      <c r="Z21" s="18">
        <v>2580.2813334799998</v>
      </c>
      <c r="AA21" s="18">
        <v>2899.7717887999997</v>
      </c>
      <c r="AB21" s="18">
        <v>2793.1222935299993</v>
      </c>
      <c r="AC21" s="18">
        <f>'[1]May 2014'!L37/1000000</f>
        <v>2960.8303499099993</v>
      </c>
    </row>
    <row r="22" spans="1:29" ht="15.95" customHeight="1">
      <c r="A22" s="6" t="s">
        <v>18</v>
      </c>
      <c r="B22" s="18">
        <v>1799.8046994554986</v>
      </c>
      <c r="C22" s="18">
        <v>1864.2528078224993</v>
      </c>
      <c r="D22" s="18">
        <v>1862.2082661299992</v>
      </c>
      <c r="E22" s="18">
        <v>1692.4265391454996</v>
      </c>
      <c r="F22" s="18">
        <v>1644.0326673576606</v>
      </c>
      <c r="G22" s="18">
        <v>1693.4282335971793</v>
      </c>
      <c r="H22" s="18">
        <v>1631.4195957471791</v>
      </c>
      <c r="I22" s="18">
        <v>1687.3481527838196</v>
      </c>
      <c r="J22" s="18">
        <v>1692.2598568708188</v>
      </c>
      <c r="K22" s="18">
        <v>1793.6647095710955</v>
      </c>
      <c r="L22" s="18">
        <v>1945.7059241178026</v>
      </c>
      <c r="M22" s="18">
        <v>1583.2489452885827</v>
      </c>
      <c r="N22" s="18">
        <v>1660.603190898051</v>
      </c>
      <c r="O22" s="18">
        <v>1645.0158121701809</v>
      </c>
      <c r="P22" s="18">
        <v>1652.0760039620964</v>
      </c>
      <c r="Q22" s="18">
        <v>1744.851146639181</v>
      </c>
      <c r="R22" s="18">
        <v>1818.4800479889018</v>
      </c>
      <c r="S22" s="18">
        <v>1950.424325898819</v>
      </c>
      <c r="T22" s="18">
        <v>2092.7155430588191</v>
      </c>
      <c r="U22" s="18">
        <v>2064.1435028648857</v>
      </c>
      <c r="V22" s="18">
        <v>1880.2096480220112</v>
      </c>
      <c r="W22" s="18">
        <v>1926.9139964014933</v>
      </c>
      <c r="X22" s="18">
        <v>2218.7168944220116</v>
      </c>
      <c r="Y22" s="18">
        <v>1985.5904765195039</v>
      </c>
      <c r="Z22" s="18">
        <v>1972.2507203140117</v>
      </c>
      <c r="AA22" s="18">
        <v>1927.9445168920113</v>
      </c>
      <c r="AB22" s="18">
        <v>1901.7674149797515</v>
      </c>
      <c r="AC22" s="18">
        <f>('[1]May 2014'!L42-'[1]May 2014'!L43+'[1]May 2014'!L33)/1000000</f>
        <v>1886.8805592166605</v>
      </c>
    </row>
    <row r="23" spans="1:29" ht="15.95" customHeight="1">
      <c r="A23" s="22" t="s">
        <v>19</v>
      </c>
      <c r="B23" s="23">
        <v>20810.840289322379</v>
      </c>
      <c r="C23" s="23">
        <v>21240.828172364003</v>
      </c>
      <c r="D23" s="23">
        <v>21134.418192546233</v>
      </c>
      <c r="E23" s="23">
        <v>17394.462021858999</v>
      </c>
      <c r="F23" s="23">
        <v>17366.492092602155</v>
      </c>
      <c r="G23" s="23">
        <v>17446.651083798566</v>
      </c>
      <c r="H23" s="23">
        <v>17324.316567511185</v>
      </c>
      <c r="I23" s="23">
        <v>17561.365273335323</v>
      </c>
      <c r="J23" s="23">
        <v>17497.875058298818</v>
      </c>
      <c r="K23" s="23">
        <v>17648.11194023909</v>
      </c>
      <c r="L23" s="23">
        <v>18345.727614134215</v>
      </c>
      <c r="M23" s="24">
        <f>M15+M16+M17+M18+M19+M21+M22</f>
        <v>18373.183941692008</v>
      </c>
      <c r="N23" s="24">
        <f>N15+N16+N17+N18+N19+N21+N22</f>
        <v>18522.105966709474</v>
      </c>
      <c r="O23" s="24">
        <v>18762.7594353491</v>
      </c>
      <c r="P23" s="24">
        <v>18396.19631884151</v>
      </c>
      <c r="Q23" s="24">
        <v>18428.871884010601</v>
      </c>
      <c r="R23" s="24">
        <v>18795.631746737821</v>
      </c>
      <c r="S23" s="24">
        <v>18476.829957492737</v>
      </c>
      <c r="T23" s="24">
        <v>19026.214960734244</v>
      </c>
      <c r="U23" s="24">
        <v>19145.666802235803</v>
      </c>
      <c r="V23" s="24">
        <v>19030.873553651923</v>
      </c>
      <c r="W23" s="24">
        <v>19185.643731154905</v>
      </c>
      <c r="X23" s="24">
        <v>19507.527048273507</v>
      </c>
      <c r="Y23" s="24">
        <v>19422.834742273008</v>
      </c>
      <c r="Z23" s="24">
        <v>19438.694163197513</v>
      </c>
      <c r="AA23" s="24">
        <v>19567.006703263512</v>
      </c>
      <c r="AB23" s="24">
        <v>19665.858922668755</v>
      </c>
      <c r="AC23" s="24">
        <f>AC15+AC16+AC17+AC18+AC19+AC21+AC22</f>
        <v>19744.054587620329</v>
      </c>
    </row>
    <row r="24" spans="1:29" s="26" customFormat="1">
      <c r="A24" s="25" t="s">
        <v>20</v>
      </c>
    </row>
    <row r="25" spans="1:29" s="26" customFormat="1" ht="14.25" customHeight="1">
      <c r="A25" s="27" t="s">
        <v>21</v>
      </c>
    </row>
    <row r="26" spans="1:29" s="28" customFormat="1">
      <c r="A26" s="25" t="s">
        <v>22</v>
      </c>
    </row>
    <row r="27" spans="1:29" s="28" customFormat="1" ht="15.75">
      <c r="A27" s="1"/>
    </row>
    <row r="28" spans="1:29" s="28" customFormat="1" ht="15.75">
      <c r="A28" s="1"/>
    </row>
    <row r="29" spans="1:29" s="28" customFormat="1" ht="15.75">
      <c r="A29" s="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8"/>
    </row>
    <row r="30" spans="1:29" s="28" customFormat="1" ht="15.75">
      <c r="A30" s="1"/>
    </row>
    <row r="31" spans="1:29" s="28" customFormat="1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Tameshwaree Gokool</cp:lastModifiedBy>
  <cp:lastPrinted>2014-07-21T05:50:22Z</cp:lastPrinted>
  <dcterms:created xsi:type="dcterms:W3CDTF">2014-07-21T05:49:22Z</dcterms:created>
  <dcterms:modified xsi:type="dcterms:W3CDTF">2014-08-06T10:41:05Z</dcterms:modified>
</cp:coreProperties>
</file>