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'36'!$A$1:$K$64</definedName>
  </definedNames>
  <calcPr calcId="145621"/>
</workbook>
</file>

<file path=xl/calcChain.xml><?xml version="1.0" encoding="utf-8"?>
<calcChain xmlns="http://schemas.openxmlformats.org/spreadsheetml/2006/main">
  <c r="H58" i="4" l="1"/>
  <c r="H59" i="4" l="1"/>
  <c r="H57" i="4"/>
  <c r="I57" i="4" s="1"/>
  <c r="H56" i="4" l="1"/>
  <c r="I56" i="4" s="1"/>
  <c r="H55" i="4" l="1"/>
  <c r="I55" i="4" s="1"/>
  <c r="I54" i="4" l="1"/>
  <c r="H54" i="4"/>
  <c r="H53" i="4" l="1"/>
  <c r="H52" i="4"/>
  <c r="H51" i="4" l="1"/>
  <c r="H50" i="4" l="1"/>
  <c r="H49" i="4" l="1"/>
  <c r="H48" i="4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<sst xmlns="http://schemas.openxmlformats.org/spreadsheetml/2006/main" count="45" uniqueCount="45">
  <si>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</si>
  <si>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</si>
  <si>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</si>
  <si>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</si>
  <si>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</si>
  <si>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</si>
  <si>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</si>
  <si>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</si>
  <si>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</si>
  <si>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</si>
  <si>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</si>
  <si>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</si>
  <si>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</si>
  <si>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</si>
  <si>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</si>
  <si>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</si>
  <si>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</si>
  <si>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</si>
  <si>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</si>
  <si>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Valued at end-of-period exchange rate.</t>
    </r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</si>
  <si>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</si>
  <si>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</si>
  <si>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</si>
  <si>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</si>
  <si>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</si>
  <si>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</si>
  <si>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</si>
  <si>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</si>
  <si>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</si>
  <si>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r>
      <t>Mar-13</t>
    </r>
    <r>
      <rPr>
        <b/>
        <vertAlign val="superscript"/>
        <sz val="10"/>
        <rFont val="Arial"/>
        <family val="2"/>
      </rPr>
      <t xml:space="preserve"> </t>
    </r>
  </si>
  <si>
    <r>
      <t>Apr-13</t>
    </r>
    <r>
      <rPr>
        <b/>
        <vertAlign val="superscript"/>
        <sz val="10"/>
        <rFont val="Arial"/>
        <family val="2"/>
      </rPr>
      <t xml:space="preserve"> </t>
    </r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</si>
  <si>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</si>
  <si>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</si>
  <si>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</si>
  <si>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</si>
  <si>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</si>
  <si>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</si>
  <si>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</si>
  <si>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</si>
  <si>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>Table 36: Gross Official International Reserves: February 2013 - February 2014</t>
  </si>
  <si>
    <t xml:space="preserve">Jan-14 </t>
  </si>
  <si>
    <r>
      <t xml:space="preserve">Feb-14 </t>
    </r>
    <r>
      <rPr>
        <b/>
        <vertAlign val="superscript"/>
        <sz val="10"/>
        <rFont val="Arial"/>
        <family val="2"/>
      </rPr>
      <t>3</t>
    </r>
  </si>
  <si>
    <r>
      <t xml:space="preserve">3 </t>
    </r>
    <r>
      <rPr>
        <i/>
        <sz val="10"/>
        <rFont val="Arial"/>
        <family val="2"/>
      </rPr>
      <t>Provisional.</t>
    </r>
  </si>
  <si>
    <r>
      <t xml:space="preserve">Import Cover based on imports of goods, fob and non-factor services </t>
    </r>
    <r>
      <rPr>
        <b/>
        <vertAlign val="superscript"/>
        <sz val="10"/>
        <rFont val="Arial"/>
        <family val="2"/>
      </rPr>
      <t>2</t>
    </r>
  </si>
  <si>
    <r>
      <t xml:space="preserve">2 </t>
    </r>
    <r>
      <rPr>
        <i/>
        <sz val="10"/>
        <rFont val="Arial"/>
        <family val="2"/>
      </rPr>
      <t>Revised. Based on imports of goods, fob and non-factor services for the year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</si>
</sst>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2" fillId="0" borderId="0" xfId="1"/>
    <xf numFmtId="0" fontId="2" fillId="2" borderId="4" xfId="1" applyFill="1" applyBorder="1"/>
    <xf numFmtId="0" fontId="2" fillId="2" borderId="8" xfId="1" applyFill="1" applyBorder="1"/>
    <xf numFmtId="0" fontId="4" fillId="2" borderId="8" xfId="1" applyFont="1" applyFill="1" applyBorder="1"/>
    <xf numFmtId="0" fontId="1" fillId="2" borderId="15" xfId="1" applyFont="1" applyFill="1" applyBorder="1" applyAlignment="1">
      <alignment horizontal="center"/>
    </xf>
    <xf numFmtId="0" fontId="1" fillId="2" borderId="16" xfId="1" applyFont="1" applyFill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4" fillId="2" borderId="19" xfId="1" applyFont="1" applyFill="1" applyBorder="1"/>
    <xf numFmtId="0" fontId="6" fillId="2" borderId="18" xfId="1" applyFont="1" applyFill="1" applyBorder="1" applyAlignment="1">
      <alignment horizontal="center"/>
    </xf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0" fontId="6" fillId="0" borderId="0" xfId="1" applyFont="1" applyFill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24" xfId="0" applyNumberFormat="1" applyFont="1" applyFill="1" applyBorder="1" applyAlignment="1">
      <alignment horizontal="right"/>
    </xf>
    <xf numFmtId="3" fontId="10" fillId="0" borderId="13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3" fontId="2" fillId="0" borderId="24" xfId="0" applyNumberFormat="1" applyFont="1" applyFill="1" applyBorder="1" applyAlignment="1">
      <alignment horizontal="right"/>
    </xf>
    <xf numFmtId="17" fontId="1" fillId="2" borderId="19" xfId="1" quotePrefix="1" applyNumberFormat="1" applyFont="1" applyFill="1" applyBorder="1" applyAlignment="1">
      <alignment horizontal="left"/>
    </xf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165" fontId="10" fillId="0" borderId="24" xfId="0" applyNumberFormat="1" applyFont="1" applyFill="1" applyBorder="1" applyAlignment="1">
      <alignment horizontal="right"/>
    </xf>
    <xf numFmtId="3" fontId="10" fillId="0" borderId="12" xfId="0" applyNumberFormat="1" applyFont="1" applyFill="1" applyBorder="1"/>
    <xf numFmtId="0" fontId="1" fillId="2" borderId="4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/>
    </xf>
    <xf numFmtId="0" fontId="1" fillId="2" borderId="14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90" zoomScaleNormal="90" workbookViewId="0">
      <selection activeCell="L56" sqref="L56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39</v>
      </c>
    </row>
    <row r="2" spans="1:11" ht="19.5" customHeight="1" thickBot="1" x14ac:dyDescent="0.25"/>
    <row r="3" spans="1:11" ht="13.5" customHeight="1" thickTop="1" x14ac:dyDescent="0.2">
      <c r="A3" s="3"/>
      <c r="B3" s="67" t="s">
        <v>1</v>
      </c>
      <c r="C3" s="68"/>
      <c r="D3" s="68"/>
      <c r="E3" s="69"/>
      <c r="F3" s="79" t="s">
        <v>20</v>
      </c>
      <c r="G3" s="79" t="s">
        <v>21</v>
      </c>
      <c r="H3" s="79" t="s">
        <v>22</v>
      </c>
      <c r="I3" s="79" t="s">
        <v>23</v>
      </c>
      <c r="J3" s="64" t="s">
        <v>43</v>
      </c>
    </row>
    <row r="4" spans="1:11" ht="13.5" customHeight="1" x14ac:dyDescent="0.2">
      <c r="A4" s="4"/>
      <c r="B4" s="70" t="s">
        <v>2</v>
      </c>
      <c r="C4" s="71"/>
      <c r="D4" s="71"/>
      <c r="E4" s="72"/>
      <c r="F4" s="80"/>
      <c r="G4" s="80"/>
      <c r="H4" s="80"/>
      <c r="I4" s="80"/>
      <c r="J4" s="65"/>
    </row>
    <row r="5" spans="1:11" ht="16.5" customHeight="1" thickBot="1" x14ac:dyDescent="0.25">
      <c r="A5" s="4"/>
      <c r="B5" s="73" t="s">
        <v>4</v>
      </c>
      <c r="C5" s="74"/>
      <c r="D5" s="74"/>
      <c r="E5" s="75"/>
      <c r="F5" s="80"/>
      <c r="G5" s="80"/>
      <c r="H5" s="80"/>
      <c r="I5" s="80"/>
      <c r="J5" s="65"/>
    </row>
    <row r="6" spans="1:11" ht="38.25" customHeight="1" thickTop="1" thickBot="1" x14ac:dyDescent="0.25">
      <c r="A6" s="5"/>
      <c r="B6" s="6" t="s">
        <v>5</v>
      </c>
      <c r="C6" s="7" t="s">
        <v>6</v>
      </c>
      <c r="D6" s="7" t="s">
        <v>18</v>
      </c>
      <c r="E6" s="8" t="s">
        <v>7</v>
      </c>
      <c r="F6" s="81"/>
      <c r="G6" s="81"/>
      <c r="H6" s="81"/>
      <c r="I6" s="81"/>
      <c r="J6" s="66"/>
    </row>
    <row r="7" spans="1:11" ht="24" customHeight="1" thickTop="1" thickBot="1" x14ac:dyDescent="0.25">
      <c r="A7" s="9"/>
      <c r="B7" s="76" t="s">
        <v>0</v>
      </c>
      <c r="C7" s="77"/>
      <c r="D7" s="77"/>
      <c r="E7" s="77"/>
      <c r="F7" s="77"/>
      <c r="G7" s="77"/>
      <c r="H7" s="78"/>
      <c r="I7" s="10" t="s">
        <v>3</v>
      </c>
      <c r="J7" s="10" t="s">
        <v>24</v>
      </c>
    </row>
    <row r="8" spans="1:11" ht="15" hidden="1" customHeight="1" thickTop="1" x14ac:dyDescent="0.2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19"/>
    </row>
    <row r="9" spans="1:11" ht="15.75" hidden="1" customHeight="1" thickTop="1" x14ac:dyDescent="0.2">
      <c r="A9" s="11" t="s">
        <v>9</v>
      </c>
      <c r="B9" s="12">
        <v>1467</v>
      </c>
      <c r="C9" s="13">
        <v>932</v>
      </c>
      <c r="D9" s="13">
        <v>60945</v>
      </c>
      <c r="E9" s="20">
        <v>63344</v>
      </c>
      <c r="F9" s="21">
        <v>651</v>
      </c>
      <c r="G9" s="22">
        <v>0</v>
      </c>
      <c r="H9" s="18">
        <f>E9+F9+G9</f>
        <v>63995</v>
      </c>
      <c r="I9" s="17">
        <f>H9/31.8576</f>
        <v>2008.7828336095624</v>
      </c>
      <c r="J9" s="17"/>
      <c r="K9" s="19"/>
    </row>
    <row r="10" spans="1:11" ht="15.75" hidden="1" customHeight="1" thickTop="1" x14ac:dyDescent="0.2">
      <c r="A10" s="11" t="s">
        <v>10</v>
      </c>
      <c r="B10" s="21">
        <v>1482</v>
      </c>
      <c r="C10" s="13">
        <v>4656</v>
      </c>
      <c r="D10" s="13">
        <v>60862</v>
      </c>
      <c r="E10" s="23" t="s">
        <v>11</v>
      </c>
      <c r="F10" s="21">
        <v>651</v>
      </c>
      <c r="G10" s="22">
        <v>0.1</v>
      </c>
      <c r="H10" s="18">
        <v>67651.100000000006</v>
      </c>
      <c r="I10" s="17">
        <f>H10/31.6102</f>
        <v>2140.1667816084682</v>
      </c>
      <c r="J10" s="17"/>
      <c r="K10" s="19"/>
    </row>
    <row r="11" spans="1:11" ht="15.75" hidden="1" customHeight="1" thickTop="1" x14ac:dyDescent="0.2">
      <c r="A11" s="11" t="s">
        <v>12</v>
      </c>
      <c r="B11" s="24">
        <v>1500</v>
      </c>
      <c r="C11" s="13">
        <v>4813</v>
      </c>
      <c r="D11" s="13">
        <v>59242</v>
      </c>
      <c r="E11" s="24">
        <v>65555</v>
      </c>
      <c r="F11" s="21">
        <v>636</v>
      </c>
      <c r="G11" s="22">
        <v>0.2</v>
      </c>
      <c r="H11" s="18">
        <v>66191.199999999997</v>
      </c>
      <c r="I11" s="17">
        <v>2167.8435277009944</v>
      </c>
      <c r="J11" s="17"/>
      <c r="K11" s="19"/>
    </row>
    <row r="12" spans="1:11" ht="15.75" hidden="1" customHeight="1" thickTop="1" x14ac:dyDescent="0.2">
      <c r="A12" s="11" t="s">
        <v>13</v>
      </c>
      <c r="B12" s="24">
        <v>1555</v>
      </c>
      <c r="C12" s="13">
        <v>4802</v>
      </c>
      <c r="D12" s="13">
        <v>60038</v>
      </c>
      <c r="E12" s="24">
        <v>66395</v>
      </c>
      <c r="F12" s="21">
        <v>633</v>
      </c>
      <c r="G12" s="22">
        <v>0.1</v>
      </c>
      <c r="H12" s="18">
        <f>E12+F12+G12</f>
        <v>67028.100000000006</v>
      </c>
      <c r="I12" s="17">
        <f>H12/30.2723</f>
        <v>2214.172692527492</v>
      </c>
      <c r="J12" s="17"/>
      <c r="K12" s="19"/>
    </row>
    <row r="13" spans="1:11" ht="15.75" hidden="1" customHeight="1" thickTop="1" x14ac:dyDescent="0.2">
      <c r="A13" s="25" t="s">
        <v>14</v>
      </c>
      <c r="B13" s="26">
        <v>3867</v>
      </c>
      <c r="C13" s="13">
        <v>4677</v>
      </c>
      <c r="D13" s="13">
        <v>58869</v>
      </c>
      <c r="E13" s="27">
        <v>67413</v>
      </c>
      <c r="F13" s="28">
        <v>807</v>
      </c>
      <c r="G13" s="29">
        <v>0.2</v>
      </c>
      <c r="H13" s="18">
        <f>E13+F13+G13</f>
        <v>68220.2</v>
      </c>
      <c r="I13" s="17">
        <f>H13/30.7998</f>
        <v>2214.9559412723456</v>
      </c>
      <c r="J13" s="17"/>
      <c r="K13" s="19"/>
    </row>
    <row r="14" spans="1:11" ht="15.75" hidden="1" customHeight="1" thickTop="1" x14ac:dyDescent="0.2">
      <c r="A14" s="25" t="s">
        <v>15</v>
      </c>
      <c r="B14" s="26">
        <v>4097</v>
      </c>
      <c r="C14" s="13">
        <v>4651</v>
      </c>
      <c r="D14" s="13">
        <v>59179</v>
      </c>
      <c r="E14" s="30">
        <v>67927</v>
      </c>
      <c r="F14" s="28">
        <v>804</v>
      </c>
      <c r="G14" s="29">
        <v>0.2</v>
      </c>
      <c r="H14" s="18">
        <v>68731.199999999997</v>
      </c>
      <c r="I14" s="17">
        <f>H14/30.8466</f>
        <v>2228.161288440217</v>
      </c>
      <c r="J14" s="17"/>
      <c r="K14" s="19"/>
    </row>
    <row r="15" spans="1:11" ht="15.75" hidden="1" customHeight="1" thickTop="1" x14ac:dyDescent="0.2">
      <c r="A15" s="25" t="s">
        <v>16</v>
      </c>
      <c r="B15" s="26">
        <v>4614</v>
      </c>
      <c r="C15" s="13">
        <v>4942</v>
      </c>
      <c r="D15" s="13">
        <v>61027</v>
      </c>
      <c r="E15" s="30">
        <v>70583</v>
      </c>
      <c r="F15" s="28">
        <v>862</v>
      </c>
      <c r="G15" s="29">
        <v>0.1</v>
      </c>
      <c r="H15" s="18">
        <v>71445.100000000006</v>
      </c>
      <c r="I15" s="17">
        <f>H15/33.5965</f>
        <v>2126.5637789650709</v>
      </c>
      <c r="J15" s="17"/>
      <c r="K15" s="19"/>
    </row>
    <row r="16" spans="1:11" ht="15.75" hidden="1" customHeight="1" x14ac:dyDescent="0.2">
      <c r="A16" s="31">
        <v>40369</v>
      </c>
      <c r="B16" s="26">
        <v>3994</v>
      </c>
      <c r="C16" s="13">
        <v>4583</v>
      </c>
      <c r="D16" s="13">
        <v>60698</v>
      </c>
      <c r="E16" s="30">
        <v>69275</v>
      </c>
      <c r="F16" s="28">
        <v>1011</v>
      </c>
      <c r="G16" s="29">
        <v>0.1</v>
      </c>
      <c r="H16" s="18">
        <v>70286.100000000006</v>
      </c>
      <c r="I16" s="17">
        <f>H16/30.1817</f>
        <v>2328.765443961076</v>
      </c>
      <c r="J16" s="17"/>
      <c r="K16" s="19"/>
    </row>
    <row r="17" spans="1:14" ht="15.75" hidden="1" customHeight="1" x14ac:dyDescent="0.2">
      <c r="A17" s="31">
        <v>40400</v>
      </c>
      <c r="B17" s="26">
        <v>4317</v>
      </c>
      <c r="C17" s="13">
        <v>4648</v>
      </c>
      <c r="D17" s="13">
        <v>61259</v>
      </c>
      <c r="E17" s="30">
        <v>70224</v>
      </c>
      <c r="F17" s="28">
        <v>1027</v>
      </c>
      <c r="G17" s="29">
        <v>0.2</v>
      </c>
      <c r="H17" s="18">
        <v>71251.199999999997</v>
      </c>
      <c r="I17" s="17">
        <f>H17/30.8685</f>
        <v>2308.2171145342336</v>
      </c>
      <c r="J17" s="17"/>
      <c r="K17" s="19"/>
    </row>
    <row r="18" spans="1:14" ht="15.75" hidden="1" customHeight="1" thickTop="1" x14ac:dyDescent="0.2">
      <c r="A18" s="31">
        <v>40431</v>
      </c>
      <c r="B18" s="26">
        <v>4472</v>
      </c>
      <c r="C18" s="13">
        <v>4665</v>
      </c>
      <c r="D18" s="13">
        <v>64159</v>
      </c>
      <c r="E18" s="30">
        <v>73296</v>
      </c>
      <c r="F18" s="28">
        <v>1033</v>
      </c>
      <c r="G18" s="29">
        <v>0.2</v>
      </c>
      <c r="H18" s="18">
        <f t="shared" ref="H18:H29" si="0">E18+F18+G18</f>
        <v>74329.2</v>
      </c>
      <c r="I18" s="17">
        <f>H18/30.1123</f>
        <v>2468.3999561640921</v>
      </c>
      <c r="J18" s="17"/>
    </row>
    <row r="19" spans="1:14" ht="15.75" hidden="1" customHeight="1" thickTop="1" x14ac:dyDescent="0.2">
      <c r="A19" s="31">
        <v>40461</v>
      </c>
      <c r="B19" s="26">
        <v>4517</v>
      </c>
      <c r="C19" s="13">
        <v>4672</v>
      </c>
      <c r="D19" s="13">
        <f>E19-C19-B19</f>
        <v>63543</v>
      </c>
      <c r="E19" s="30">
        <v>72732</v>
      </c>
      <c r="F19" s="28">
        <v>1034</v>
      </c>
      <c r="G19" s="29">
        <v>0.1</v>
      </c>
      <c r="H19" s="18">
        <f t="shared" si="0"/>
        <v>73766.100000000006</v>
      </c>
      <c r="I19" s="17">
        <f>H19/29.8251</f>
        <v>2473.2892764818898</v>
      </c>
      <c r="J19" s="17"/>
    </row>
    <row r="20" spans="1:14" ht="18.75" hidden="1" customHeight="1" thickTop="1" x14ac:dyDescent="0.2">
      <c r="A20" s="32">
        <v>40492</v>
      </c>
      <c r="B20" s="26">
        <v>4594</v>
      </c>
      <c r="C20" s="13">
        <v>4636</v>
      </c>
      <c r="D20" s="13">
        <f>E20-C20-B20</f>
        <v>65831</v>
      </c>
      <c r="E20" s="30">
        <v>75061</v>
      </c>
      <c r="F20" s="21">
        <v>1024</v>
      </c>
      <c r="G20" s="29">
        <v>0.1</v>
      </c>
      <c r="H20" s="18">
        <f t="shared" si="0"/>
        <v>76085.100000000006</v>
      </c>
      <c r="I20" s="17">
        <f>H20/30.4308</f>
        <v>2500.2661776883947</v>
      </c>
      <c r="J20" s="17"/>
    </row>
    <row r="21" spans="1:14" ht="18.75" hidden="1" customHeight="1" thickTop="1" x14ac:dyDescent="0.2">
      <c r="A21" s="32">
        <v>40522</v>
      </c>
      <c r="B21" s="33">
        <v>4850</v>
      </c>
      <c r="C21" s="13">
        <v>4675</v>
      </c>
      <c r="D21" s="13">
        <v>68506</v>
      </c>
      <c r="E21" s="34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</row>
    <row r="22" spans="1:14" ht="18.75" hidden="1" customHeight="1" thickTop="1" x14ac:dyDescent="0.2">
      <c r="A22" s="32">
        <v>40554</v>
      </c>
      <c r="B22" s="33">
        <v>4453</v>
      </c>
      <c r="C22" s="13">
        <v>4604</v>
      </c>
      <c r="D22" s="13">
        <v>65545</v>
      </c>
      <c r="E22" s="34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</row>
    <row r="23" spans="1:14" ht="24" hidden="1" customHeight="1" thickTop="1" x14ac:dyDescent="0.2">
      <c r="A23" s="32">
        <v>40585</v>
      </c>
      <c r="B23" s="33">
        <v>4676</v>
      </c>
      <c r="C23" s="13">
        <v>4583</v>
      </c>
      <c r="D23" s="13">
        <v>65321</v>
      </c>
      <c r="E23" s="34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</row>
    <row r="24" spans="1:14" ht="24" hidden="1" customHeight="1" thickTop="1" x14ac:dyDescent="0.2">
      <c r="A24" s="32">
        <v>40613</v>
      </c>
      <c r="B24" s="26">
        <v>4586</v>
      </c>
      <c r="C24" s="24">
        <v>4475</v>
      </c>
      <c r="D24" s="13">
        <v>67264</v>
      </c>
      <c r="E24" s="34">
        <f t="shared" si="1"/>
        <v>76325</v>
      </c>
      <c r="F24" s="24">
        <v>1172</v>
      </c>
      <c r="G24" s="16">
        <v>0.1</v>
      </c>
      <c r="H24" s="35">
        <f t="shared" si="0"/>
        <v>77497.100000000006</v>
      </c>
      <c r="I24" s="18">
        <f>H24/28.3805</f>
        <v>2730.646042176847</v>
      </c>
      <c r="J24" s="18">
        <v>4.3660338028169017</v>
      </c>
    </row>
    <row r="25" spans="1:14" ht="24" hidden="1" customHeight="1" thickTop="1" x14ac:dyDescent="0.2">
      <c r="A25" s="32">
        <v>40644</v>
      </c>
      <c r="B25" s="33">
        <v>4758</v>
      </c>
      <c r="C25" s="13">
        <v>4429</v>
      </c>
      <c r="D25" s="13">
        <v>66475</v>
      </c>
      <c r="E25" s="34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</row>
    <row r="26" spans="1:14" ht="24" hidden="1" customHeight="1" thickTop="1" x14ac:dyDescent="0.2">
      <c r="A26" s="32">
        <v>40674</v>
      </c>
      <c r="B26" s="33">
        <v>4890</v>
      </c>
      <c r="C26" s="13">
        <v>4466</v>
      </c>
      <c r="D26" s="13">
        <v>67861</v>
      </c>
      <c r="E26" s="34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</row>
    <row r="27" spans="1:14" ht="24" hidden="1" customHeight="1" thickTop="1" x14ac:dyDescent="0.2">
      <c r="A27" s="32">
        <v>40695</v>
      </c>
      <c r="B27" s="33">
        <v>4861</v>
      </c>
      <c r="C27" s="13">
        <v>4541</v>
      </c>
      <c r="D27" s="13">
        <v>70852</v>
      </c>
      <c r="E27" s="34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</row>
    <row r="28" spans="1:14" ht="24" hidden="1" customHeight="1" thickTop="1" x14ac:dyDescent="0.2">
      <c r="A28" s="32">
        <v>40725</v>
      </c>
      <c r="B28" s="33">
        <v>5075</v>
      </c>
      <c r="C28" s="13">
        <v>4442</v>
      </c>
      <c r="D28" s="13">
        <v>69531</v>
      </c>
      <c r="E28" s="34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</row>
    <row r="29" spans="1:14" ht="0.75" hidden="1" customHeight="1" thickTop="1" x14ac:dyDescent="0.2">
      <c r="A29" s="32">
        <v>40756</v>
      </c>
      <c r="B29" s="33">
        <v>5668</v>
      </c>
      <c r="C29" s="13">
        <v>4497</v>
      </c>
      <c r="D29" s="13">
        <v>69331</v>
      </c>
      <c r="E29" s="34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</row>
    <row r="30" spans="1:14" ht="24" hidden="1" customHeight="1" x14ac:dyDescent="0.2">
      <c r="A30" s="32">
        <v>40787</v>
      </c>
      <c r="B30" s="36">
        <v>5942</v>
      </c>
      <c r="C30" s="13">
        <v>4544</v>
      </c>
      <c r="D30" s="13">
        <v>68208</v>
      </c>
      <c r="E30" s="34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</row>
    <row r="31" spans="1:14" ht="24" hidden="1" customHeight="1" x14ac:dyDescent="0.2">
      <c r="A31" s="32">
        <v>40817</v>
      </c>
      <c r="B31" s="36">
        <v>6206</v>
      </c>
      <c r="C31" s="13">
        <v>4588</v>
      </c>
      <c r="D31" s="13">
        <v>70437</v>
      </c>
      <c r="E31" s="34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M31" s="46"/>
    </row>
    <row r="32" spans="1:14" ht="24" hidden="1" customHeight="1" x14ac:dyDescent="0.2">
      <c r="A32" s="32">
        <v>40848</v>
      </c>
      <c r="B32" s="36">
        <v>6299</v>
      </c>
      <c r="C32" s="13">
        <v>4548</v>
      </c>
      <c r="D32" s="13">
        <v>66783</v>
      </c>
      <c r="E32" s="34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M32" s="46"/>
      <c r="N32" s="46"/>
    </row>
    <row r="33" spans="1:14" ht="24" hidden="1" customHeight="1" x14ac:dyDescent="0.2">
      <c r="A33" s="32">
        <v>40878</v>
      </c>
      <c r="B33" s="36">
        <v>5748</v>
      </c>
      <c r="C33" s="13">
        <v>4484</v>
      </c>
      <c r="D33" s="13">
        <v>69822</v>
      </c>
      <c r="E33" s="34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</row>
    <row r="34" spans="1:14" ht="24" hidden="1" customHeight="1" x14ac:dyDescent="0.2">
      <c r="A34" s="32">
        <v>40909</v>
      </c>
      <c r="B34" s="36">
        <v>6382</v>
      </c>
      <c r="C34" s="13">
        <v>4503</v>
      </c>
      <c r="D34" s="13">
        <v>69112</v>
      </c>
      <c r="E34" s="34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</row>
    <row r="35" spans="1:14" ht="24" hidden="1" customHeight="1" x14ac:dyDescent="0.2">
      <c r="A35" s="32">
        <v>40940</v>
      </c>
      <c r="B35" s="36">
        <v>6458</v>
      </c>
      <c r="C35" s="13">
        <v>4467</v>
      </c>
      <c r="D35" s="13">
        <v>68981</v>
      </c>
      <c r="E35" s="34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</row>
    <row r="36" spans="1:14" ht="24" hidden="1" customHeight="1" thickTop="1" x14ac:dyDescent="0.2">
      <c r="A36" s="32">
        <v>40969</v>
      </c>
      <c r="B36" s="36">
        <v>6040</v>
      </c>
      <c r="C36" s="13">
        <v>4459</v>
      </c>
      <c r="D36" s="13">
        <v>68870</v>
      </c>
      <c r="E36" s="34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</row>
    <row r="37" spans="1:14" ht="24" hidden="1" customHeight="1" thickTop="1" x14ac:dyDescent="0.2">
      <c r="A37" s="32">
        <v>41000</v>
      </c>
      <c r="B37" s="36">
        <v>6079</v>
      </c>
      <c r="C37" s="13">
        <v>4495</v>
      </c>
      <c r="D37" s="13">
        <v>68421</v>
      </c>
      <c r="E37" s="45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</row>
    <row r="38" spans="1:14" ht="24" hidden="1" customHeight="1" thickTop="1" x14ac:dyDescent="0.2">
      <c r="A38" s="32">
        <v>41030</v>
      </c>
      <c r="B38" s="36">
        <v>5875</v>
      </c>
      <c r="C38" s="13">
        <v>4503</v>
      </c>
      <c r="D38" s="13">
        <v>67703</v>
      </c>
      <c r="E38" s="45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</row>
    <row r="39" spans="1:14" ht="1.5" hidden="1" customHeight="1" thickTop="1" x14ac:dyDescent="0.2">
      <c r="A39" s="32">
        <v>41061</v>
      </c>
      <c r="B39" s="36">
        <v>6118</v>
      </c>
      <c r="C39" s="13">
        <v>4676</v>
      </c>
      <c r="D39" s="13">
        <v>74295</v>
      </c>
      <c r="E39" s="45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</row>
    <row r="40" spans="1:14" ht="24" hidden="1" customHeight="1" thickTop="1" x14ac:dyDescent="0.2">
      <c r="A40" s="32">
        <v>41091</v>
      </c>
      <c r="B40" s="36">
        <v>6305</v>
      </c>
      <c r="C40" s="13">
        <v>4654</v>
      </c>
      <c r="D40" s="13">
        <v>75348</v>
      </c>
      <c r="E40" s="45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N40" s="47"/>
    </row>
    <row r="41" spans="1:14" ht="24" hidden="1" customHeight="1" thickTop="1" x14ac:dyDescent="0.2">
      <c r="A41" s="32">
        <v>41122</v>
      </c>
      <c r="B41" s="36">
        <v>6361</v>
      </c>
      <c r="C41" s="13">
        <v>4631</v>
      </c>
      <c r="D41" s="13">
        <v>75754</v>
      </c>
      <c r="E41" s="45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N41" s="47"/>
    </row>
    <row r="42" spans="1:14" ht="24" hidden="1" customHeight="1" thickTop="1" x14ac:dyDescent="0.2">
      <c r="A42" s="32" t="s">
        <v>25</v>
      </c>
      <c r="B42" s="36">
        <v>6817</v>
      </c>
      <c r="C42" s="13">
        <v>4685</v>
      </c>
      <c r="D42" s="13">
        <v>76297</v>
      </c>
      <c r="E42" s="45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M42" s="47"/>
    </row>
    <row r="43" spans="1:14" ht="24" hidden="1" customHeight="1" thickTop="1" x14ac:dyDescent="0.2">
      <c r="A43" s="32">
        <v>41183</v>
      </c>
      <c r="B43" s="36">
        <v>6689</v>
      </c>
      <c r="C43" s="13">
        <v>4761</v>
      </c>
      <c r="D43" s="13">
        <v>76522</v>
      </c>
      <c r="E43" s="45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M43" s="47"/>
    </row>
    <row r="44" spans="1:14" ht="24" hidden="1" customHeight="1" thickTop="1" x14ac:dyDescent="0.2">
      <c r="A44" s="32">
        <v>41214</v>
      </c>
      <c r="B44" s="36">
        <v>6694</v>
      </c>
      <c r="C44" s="13">
        <v>4714</v>
      </c>
      <c r="D44" s="13">
        <v>78955</v>
      </c>
      <c r="E44" s="45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M44" s="47"/>
    </row>
    <row r="45" spans="1:14" ht="24" hidden="1" customHeight="1" thickTop="1" x14ac:dyDescent="0.2">
      <c r="A45" s="32" t="s">
        <v>26</v>
      </c>
      <c r="B45" s="36">
        <v>6399</v>
      </c>
      <c r="C45" s="13">
        <v>4688</v>
      </c>
      <c r="D45" s="13">
        <v>80322</v>
      </c>
      <c r="E45" s="45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M45" s="47"/>
    </row>
    <row r="46" spans="1:14" ht="24" hidden="1" customHeight="1" thickTop="1" x14ac:dyDescent="0.2">
      <c r="A46" s="32" t="s">
        <v>27</v>
      </c>
      <c r="B46" s="36">
        <v>6410</v>
      </c>
      <c r="C46" s="13">
        <v>4681</v>
      </c>
      <c r="D46" s="13">
        <v>82858</v>
      </c>
      <c r="E46" s="45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M46" s="47"/>
    </row>
    <row r="47" spans="1:14" ht="24" customHeight="1" thickTop="1" x14ac:dyDescent="0.2">
      <c r="A47" s="48" t="s">
        <v>28</v>
      </c>
      <c r="B47" s="36">
        <v>6195</v>
      </c>
      <c r="C47" s="13">
        <v>4664</v>
      </c>
      <c r="D47" s="13">
        <v>82523</v>
      </c>
      <c r="E47" s="34">
        <v>93382</v>
      </c>
      <c r="F47" s="24">
        <v>1571</v>
      </c>
      <c r="G47" s="16">
        <v>0.1</v>
      </c>
      <c r="H47" s="18">
        <f t="shared" si="9"/>
        <v>94953.1</v>
      </c>
      <c r="I47" s="18">
        <v>3081</v>
      </c>
      <c r="J47" s="18">
        <v>4.7300945240793553</v>
      </c>
      <c r="K47" s="47"/>
      <c r="M47" s="47"/>
    </row>
    <row r="48" spans="1:14" ht="24" customHeight="1" x14ac:dyDescent="0.2">
      <c r="A48" s="48" t="s">
        <v>29</v>
      </c>
      <c r="B48" s="36">
        <v>6263</v>
      </c>
      <c r="C48" s="13">
        <v>4664</v>
      </c>
      <c r="D48" s="13">
        <v>85650</v>
      </c>
      <c r="E48" s="34">
        <v>96577</v>
      </c>
      <c r="F48" s="24">
        <v>1572</v>
      </c>
      <c r="G48" s="16">
        <v>0.2</v>
      </c>
      <c r="H48" s="18">
        <f t="shared" ref="H48:H49" si="10">E48+F48+G48</f>
        <v>98149.2</v>
      </c>
      <c r="I48" s="18">
        <v>3150.3</v>
      </c>
      <c r="J48" s="18">
        <v>4.889308442407561</v>
      </c>
      <c r="K48" s="47"/>
      <c r="M48" s="47"/>
    </row>
    <row r="49" spans="1:13" ht="24" customHeight="1" x14ac:dyDescent="0.2">
      <c r="A49" s="48" t="s">
        <v>30</v>
      </c>
      <c r="B49" s="51">
        <v>5743</v>
      </c>
      <c r="C49" s="52">
        <v>4673</v>
      </c>
      <c r="D49" s="52">
        <v>85290</v>
      </c>
      <c r="E49" s="53">
        <v>95706</v>
      </c>
      <c r="F49" s="54">
        <v>1573</v>
      </c>
      <c r="G49" s="55">
        <v>0.1</v>
      </c>
      <c r="H49" s="18">
        <f t="shared" si="10"/>
        <v>97279.1</v>
      </c>
      <c r="I49" s="56">
        <v>3140.2</v>
      </c>
      <c r="J49" s="18">
        <v>4.845964357323437</v>
      </c>
      <c r="K49" s="47"/>
      <c r="M49" s="47"/>
    </row>
    <row r="50" spans="1:13" ht="24" customHeight="1" x14ac:dyDescent="0.2">
      <c r="A50" s="48" t="s">
        <v>31</v>
      </c>
      <c r="B50" s="51">
        <v>5542</v>
      </c>
      <c r="C50" s="52">
        <v>4651</v>
      </c>
      <c r="D50" s="52">
        <v>93693</v>
      </c>
      <c r="E50" s="53">
        <v>103886</v>
      </c>
      <c r="F50" s="54">
        <v>1568</v>
      </c>
      <c r="G50" s="55">
        <v>0.1</v>
      </c>
      <c r="H50" s="18">
        <f t="shared" ref="H50:H54" si="11">E50+F50+G50</f>
        <v>105454.1</v>
      </c>
      <c r="I50" s="56">
        <v>3391.5</v>
      </c>
      <c r="J50" s="18">
        <v>5.253202485771574</v>
      </c>
      <c r="K50" s="47"/>
      <c r="M50" s="47"/>
    </row>
    <row r="51" spans="1:13" ht="24" customHeight="1" x14ac:dyDescent="0.2">
      <c r="A51" s="48" t="s">
        <v>32</v>
      </c>
      <c r="B51" s="51">
        <v>4699</v>
      </c>
      <c r="C51" s="52">
        <v>4662</v>
      </c>
      <c r="D51" s="52">
        <v>94063</v>
      </c>
      <c r="E51" s="60">
        <v>103424</v>
      </c>
      <c r="F51" s="54">
        <v>1616</v>
      </c>
      <c r="G51" s="55">
        <v>0.1</v>
      </c>
      <c r="H51" s="18">
        <f t="shared" si="11"/>
        <v>105040.1</v>
      </c>
      <c r="I51" s="61">
        <v>3386.9</v>
      </c>
      <c r="J51" s="17">
        <v>5.2325790502758514</v>
      </c>
      <c r="K51" s="47"/>
      <c r="M51" s="47"/>
    </row>
    <row r="52" spans="1:13" ht="24" customHeight="1" x14ac:dyDescent="0.2">
      <c r="A52" s="48" t="s">
        <v>33</v>
      </c>
      <c r="B52" s="51">
        <v>5165</v>
      </c>
      <c r="C52" s="52">
        <v>4662</v>
      </c>
      <c r="D52" s="52">
        <v>90668</v>
      </c>
      <c r="E52" s="60">
        <v>100495</v>
      </c>
      <c r="F52" s="54">
        <v>1619</v>
      </c>
      <c r="G52" s="55">
        <v>0.1</v>
      </c>
      <c r="H52" s="18">
        <f t="shared" si="11"/>
        <v>102114.1</v>
      </c>
      <c r="I52" s="61">
        <v>3316.3</v>
      </c>
      <c r="J52" s="17">
        <v>5.0868201800814479</v>
      </c>
      <c r="K52" s="47"/>
      <c r="M52" s="47"/>
    </row>
    <row r="53" spans="1:13" ht="24" customHeight="1" x14ac:dyDescent="0.2">
      <c r="A53" s="48" t="s">
        <v>34</v>
      </c>
      <c r="B53" s="51">
        <v>5407</v>
      </c>
      <c r="C53" s="52">
        <v>4667</v>
      </c>
      <c r="D53" s="52">
        <v>89022</v>
      </c>
      <c r="E53" s="60">
        <v>99096</v>
      </c>
      <c r="F53" s="54">
        <v>1620</v>
      </c>
      <c r="G53" s="55">
        <v>0.1</v>
      </c>
      <c r="H53" s="18">
        <f t="shared" si="11"/>
        <v>100716.1</v>
      </c>
      <c r="I53" s="61">
        <v>3271.5</v>
      </c>
      <c r="J53" s="18">
        <v>5.0171787239871986</v>
      </c>
      <c r="K53" s="47"/>
      <c r="M53" s="47"/>
    </row>
    <row r="54" spans="1:13" ht="24" customHeight="1" x14ac:dyDescent="0.2">
      <c r="A54" s="48" t="s">
        <v>35</v>
      </c>
      <c r="B54" s="51">
        <v>5140</v>
      </c>
      <c r="C54" s="52">
        <v>4667</v>
      </c>
      <c r="D54" s="52">
        <v>90922</v>
      </c>
      <c r="E54" s="60">
        <v>100729</v>
      </c>
      <c r="F54" s="54">
        <v>1717</v>
      </c>
      <c r="G54" s="55">
        <v>0.1</v>
      </c>
      <c r="H54" s="18">
        <f t="shared" si="11"/>
        <v>102446.1</v>
      </c>
      <c r="I54" s="61">
        <f>H54/30.4674</f>
        <v>3362.4825223025268</v>
      </c>
      <c r="J54" s="18">
        <v>5.1033587805272926</v>
      </c>
      <c r="K54" s="47"/>
      <c r="M54" s="47"/>
    </row>
    <row r="55" spans="1:13" ht="24" customHeight="1" x14ac:dyDescent="0.2">
      <c r="A55" s="48" t="s">
        <v>36</v>
      </c>
      <c r="B55" s="51">
        <v>5043</v>
      </c>
      <c r="C55" s="52">
        <v>4671</v>
      </c>
      <c r="D55" s="52">
        <v>90302</v>
      </c>
      <c r="E55" s="60">
        <v>100016</v>
      </c>
      <c r="F55" s="54">
        <v>1698</v>
      </c>
      <c r="G55" s="55">
        <v>0.1</v>
      </c>
      <c r="H55" s="18">
        <f t="shared" ref="H55" si="12">E55+F55+G55</f>
        <v>101714.1</v>
      </c>
      <c r="I55" s="61">
        <f>H55/30.0499</f>
        <v>3384.8398829946191</v>
      </c>
      <c r="J55" s="18">
        <v>5.0668941554478995</v>
      </c>
      <c r="K55" s="47"/>
      <c r="M55" s="47"/>
    </row>
    <row r="56" spans="1:13" ht="24" customHeight="1" x14ac:dyDescent="0.2">
      <c r="A56" s="48" t="s">
        <v>37</v>
      </c>
      <c r="B56" s="51">
        <v>4757</v>
      </c>
      <c r="C56" s="52">
        <v>4650</v>
      </c>
      <c r="D56" s="52">
        <v>89619</v>
      </c>
      <c r="E56" s="60">
        <v>99026</v>
      </c>
      <c r="F56" s="54">
        <v>1761</v>
      </c>
      <c r="G56" s="55">
        <v>0.1</v>
      </c>
      <c r="H56" s="18">
        <f t="shared" ref="H56" si="13">E56+F56+G56</f>
        <v>100787.1</v>
      </c>
      <c r="I56" s="61">
        <f>H56/30.2987</f>
        <v>3326.4496496549359</v>
      </c>
      <c r="J56" s="18">
        <v>5.020715593359653</v>
      </c>
      <c r="K56" s="47"/>
      <c r="M56" s="47"/>
    </row>
    <row r="57" spans="1:13" ht="24" customHeight="1" x14ac:dyDescent="0.2">
      <c r="A57" s="48" t="s">
        <v>38</v>
      </c>
      <c r="B57" s="51">
        <v>4536</v>
      </c>
      <c r="C57" s="52">
        <v>4630</v>
      </c>
      <c r="D57" s="52">
        <v>94092</v>
      </c>
      <c r="E57" s="60">
        <v>103258</v>
      </c>
      <c r="F57" s="54">
        <v>1751</v>
      </c>
      <c r="G57" s="55">
        <v>0.1</v>
      </c>
      <c r="H57" s="18">
        <f t="shared" ref="H57:H59" si="14">E57+F57+G57</f>
        <v>105009.1</v>
      </c>
      <c r="I57" s="61">
        <f>H57/30.0792</f>
        <v>3491.0868640123408</v>
      </c>
      <c r="J57" s="18">
        <v>5.2310347833667512</v>
      </c>
      <c r="K57" s="47"/>
      <c r="M57" s="47"/>
    </row>
    <row r="58" spans="1:13" ht="24" customHeight="1" x14ac:dyDescent="0.2">
      <c r="A58" s="48" t="s">
        <v>40</v>
      </c>
      <c r="B58" s="51">
        <v>4776</v>
      </c>
      <c r="C58" s="52">
        <v>4648</v>
      </c>
      <c r="D58" s="52">
        <v>93308</v>
      </c>
      <c r="E58" s="60">
        <v>102732</v>
      </c>
      <c r="F58" s="54">
        <v>1751</v>
      </c>
      <c r="G58" s="55">
        <v>0.1</v>
      </c>
      <c r="H58" s="18">
        <f t="shared" ref="H58" si="15">E58+F58+G58</f>
        <v>104483.1</v>
      </c>
      <c r="I58" s="61">
        <v>3459.3</v>
      </c>
      <c r="J58" s="18">
        <v>5.2048320609736356</v>
      </c>
      <c r="K58" s="47"/>
      <c r="M58" s="47"/>
    </row>
    <row r="59" spans="1:13" ht="24" customHeight="1" thickBot="1" x14ac:dyDescent="0.25">
      <c r="A59" s="58" t="s">
        <v>41</v>
      </c>
      <c r="B59" s="49">
        <v>5036</v>
      </c>
      <c r="C59" s="50">
        <v>4637</v>
      </c>
      <c r="D59" s="50">
        <v>98772</v>
      </c>
      <c r="E59" s="57">
        <v>108445</v>
      </c>
      <c r="F59" s="63">
        <v>1757</v>
      </c>
      <c r="G59" s="62">
        <v>0.1</v>
      </c>
      <c r="H59" s="37">
        <f t="shared" si="14"/>
        <v>110202.1</v>
      </c>
      <c r="I59" s="59">
        <v>3662.4</v>
      </c>
      <c r="J59" s="37">
        <v>5.4897243981717878</v>
      </c>
      <c r="K59" s="47"/>
      <c r="M59" s="47"/>
    </row>
    <row r="60" spans="1:13" ht="21" customHeight="1" thickTop="1" x14ac:dyDescent="0.2">
      <c r="A60" s="39" t="s">
        <v>19</v>
      </c>
      <c r="B60" s="40"/>
      <c r="C60" s="40"/>
      <c r="D60" s="40"/>
      <c r="E60" s="41"/>
      <c r="F60" s="40"/>
      <c r="G60" s="40"/>
      <c r="H60" s="40"/>
      <c r="I60" s="40"/>
      <c r="J60" s="40"/>
    </row>
    <row r="61" spans="1:13" ht="21" customHeight="1" x14ac:dyDescent="0.2">
      <c r="A61" s="42" t="s">
        <v>44</v>
      </c>
      <c r="B61" s="40"/>
      <c r="C61" s="40"/>
      <c r="D61" s="40"/>
      <c r="E61" s="41"/>
      <c r="F61" s="40"/>
      <c r="G61" s="40"/>
      <c r="H61" s="40"/>
      <c r="I61" s="40"/>
      <c r="J61" s="40"/>
    </row>
    <row r="62" spans="1:13" ht="18.75" customHeight="1" x14ac:dyDescent="0.2">
      <c r="A62" s="42" t="s">
        <v>42</v>
      </c>
      <c r="B62" s="42"/>
      <c r="D62" s="41"/>
      <c r="E62" s="41"/>
      <c r="F62" s="41"/>
      <c r="G62" s="43"/>
      <c r="H62" s="40"/>
      <c r="I62" s="40"/>
      <c r="J62" s="40"/>
    </row>
    <row r="63" spans="1:13" ht="18" customHeight="1" x14ac:dyDescent="0.2">
      <c r="A63" s="44" t="s">
        <v>17</v>
      </c>
    </row>
    <row r="65" spans="2:6" x14ac:dyDescent="0.2">
      <c r="B65" s="38"/>
      <c r="C65" s="38"/>
      <c r="E65" s="38"/>
      <c r="F65" s="38"/>
    </row>
    <row r="66" spans="2:6" x14ac:dyDescent="0.2">
      <c r="B66" s="38"/>
      <c r="C66" s="38"/>
    </row>
    <row r="71" spans="2:6" x14ac:dyDescent="0.2">
      <c r="B71" s="38"/>
      <c r="C71" s="38"/>
      <c r="E71" s="38"/>
      <c r="F71" s="38"/>
    </row>
    <row r="72" spans="2:6" x14ac:dyDescent="0.2">
      <c r="B72" s="38"/>
      <c r="C72" s="38"/>
    </row>
  </sheetData>
  <mergeCells count="9"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cp:lastPrinted>2013-10-17T07:06:07Z</cp:lastPrinted>
  <dcterms:created xsi:type="dcterms:W3CDTF">2012-02-10T09:38:43Z</dcterms:created>
  <dcterms:modified xsi:type="dcterms:W3CDTF">2014-03-14T08:51:49Z</dcterms:modified>
</cp:coreProperties>
</file>