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DECEMBER 2015 ISSUE\"/>
    </mc:Choice>
  </mc:AlternateContent>
  <bookViews>
    <workbookView xWindow="120" yWindow="90" windowWidth="20700" windowHeight="9015"/>
  </bookViews>
  <sheets>
    <sheet name="36" sheetId="4" r:id="rId1"/>
  </sheets>
  <definedNames>
    <definedName name="_xlnm.Print_Area" localSheetId="0">'36'!$A$1:$J$83</definedName>
  </definedNames>
  <calcPr calcId="152511"/>
</workbook>
</file>

<file path=xl/calcChain.xml><?xml version="1.0" encoding="utf-8"?>
<calcChain xmlns="http://schemas.openxmlformats.org/spreadsheetml/2006/main">
  <c r="H69" i="4" l="1"/>
  <c r="H68" i="4" l="1"/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<sst xmlns="http://schemas.openxmlformats.org/spreadsheetml/2006/main" count="65" uniqueCount="65">
  <si>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</si>
  <si>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</si>
  <si>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</si>
  <si>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</si>
  <si>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</si>
  <si>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</si>
  <si>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</si>
  <si>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</si>
  <si>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</si>
  <si>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</si>
  <si>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</si>
  <si>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</si>
  <si>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</si>
  <si>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</si>
  <si>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</si>
  <si>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</si>
  <si>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</si>
  <si>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</si>
  <si>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</si>
  <si>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</si>
  <si>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</si>
  <si>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</si>
  <si>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</si>
  <si>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</si>
  <si>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</si>
  <si>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</si>
  <si>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</si>
  <si>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</si>
  <si>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</si>
  <si>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</si>
  <si>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</si>
  <si>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</si>
  <si>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</si>
  <si>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</si>
  <si>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</si>
  <si>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</si>
  <si>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</si>
  <si>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</si>
  <si>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</si>
  <si>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</si>
  <si>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</si>
  <si>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</si>
  <si>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</si>
  <si>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</si>
  <si>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</t>
    </r>
  </si>
  <si>
    <r>
      <t>Oct-14</t>
    </r>
    <r>
      <rPr>
        <b/>
        <vertAlign val="superscript"/>
        <sz val="10"/>
        <rFont val="Arial"/>
        <family val="2"/>
      </rPr>
      <t xml:space="preserve"> </t>
    </r>
  </si>
  <si>
    <r>
      <t>Nov-14</t>
    </r>
    <r>
      <rPr>
        <b/>
        <vertAlign val="superscript"/>
        <sz val="10"/>
        <rFont val="Arial"/>
        <family val="2"/>
      </rPr>
      <t xml:space="preserve"> </t>
    </r>
  </si>
  <si>
    <r>
      <t>Dec-14</t>
    </r>
    <r>
      <rPr>
        <b/>
        <vertAlign val="superscript"/>
        <sz val="10"/>
        <rFont val="Arial"/>
        <family val="2"/>
      </rPr>
      <t xml:space="preserve"> </t>
    </r>
  </si>
  <si>
    <t>Import Cover *</t>
  </si>
  <si>
    <t>* Based on imports of goods (f.o.b.) and non-factor services for calendar year 2014.</t>
  </si>
  <si>
    <t xml:space="preserve">Feb-15 </t>
  </si>
  <si>
    <r>
      <t>Jan-15</t>
    </r>
    <r>
      <rPr>
        <b/>
        <vertAlign val="superscript"/>
        <sz val="10"/>
        <rFont val="Arial"/>
        <family val="2"/>
      </rPr>
      <t xml:space="preserve"> </t>
    </r>
  </si>
  <si>
    <r>
      <t xml:space="preserve">Apr-15 </t>
    </r>
    <r>
      <rPr>
        <sz val="11"/>
        <color theme="1"/>
        <rFont val="Calibri"/>
        <family val="2"/>
        <scheme val="minor"/>
      </rPr>
      <t/>
    </r>
  </si>
  <si>
    <t xml:space="preserve">Mar-15 </t>
  </si>
  <si>
    <t xml:space="preserve">May-15 </t>
  </si>
  <si>
    <t xml:space="preserve">Jun-15 </t>
  </si>
  <si>
    <r>
      <t>2</t>
    </r>
    <r>
      <rPr>
        <i/>
        <sz val="10"/>
        <rFont val="Arial"/>
        <family val="2"/>
      </rPr>
      <t xml:space="preserve"> Provisional.</t>
    </r>
  </si>
  <si>
    <t xml:space="preserve">Jul-15 </t>
  </si>
  <si>
    <t xml:space="preserve">Aug-15 </t>
  </si>
  <si>
    <t xml:space="preserve">Sep-15 </t>
  </si>
  <si>
    <t xml:space="preserve">Oct-15 </t>
  </si>
  <si>
    <t>Table 36: Gross Official International Reserves: December 2014 to December 2015</t>
  </si>
  <si>
    <t xml:space="preserve">Nov-15 </t>
  </si>
  <si>
    <r>
      <t xml:space="preserve">Dec-15 </t>
    </r>
    <r>
      <rPr>
        <b/>
        <vertAlign val="superscript"/>
        <sz val="10"/>
        <rFont val="Arial"/>
        <family val="2"/>
      </rPr>
      <t>2</t>
    </r>
  </si>
  <si>
    <t>Source: Statistics Division.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</si>
</sst>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2" fillId="3" borderId="4" xfId="1" applyFill="1" applyBorder="1" applyAlignment="1">
      <alignment vertical="center"/>
    </xf>
    <xf numFmtId="0" fontId="2" fillId="0" borderId="0" xfId="1" applyAlignment="1">
      <alignment vertical="center"/>
    </xf>
    <xf numFmtId="0" fontId="2" fillId="3" borderId="8" xfId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center" vertical="center"/>
    </xf>
    <xf numFmtId="49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vertical="center"/>
    </xf>
    <xf numFmtId="3" fontId="2" fillId="0" borderId="3" xfId="1" applyNumberFormat="1" applyFill="1" applyBorder="1" applyAlignment="1">
      <alignment vertical="center"/>
    </xf>
    <xf numFmtId="3" fontId="2" fillId="0" borderId="11" xfId="1" applyNumberFormat="1" applyFill="1" applyBorder="1" applyAlignment="1">
      <alignment vertical="center"/>
    </xf>
    <xf numFmtId="1" fontId="2" fillId="0" borderId="0" xfId="1" applyNumberFormat="1" applyFill="1" applyBorder="1" applyAlignment="1">
      <alignment vertical="center"/>
    </xf>
    <xf numFmtId="164" fontId="2" fillId="0" borderId="10" xfId="1" applyNumberFormat="1" applyFill="1" applyBorder="1" applyAlignment="1">
      <alignment horizontal="right" vertical="center"/>
    </xf>
    <xf numFmtId="165" fontId="1" fillId="0" borderId="11" xfId="1" applyNumberFormat="1" applyFont="1" applyFill="1" applyBorder="1" applyAlignment="1">
      <alignment vertical="center"/>
    </xf>
    <xf numFmtId="165" fontId="1" fillId="0" borderId="8" xfId="1" applyNumberFormat="1" applyFont="1" applyFill="1" applyBorder="1" applyAlignment="1">
      <alignment vertical="center"/>
    </xf>
    <xf numFmtId="3" fontId="2" fillId="0" borderId="1" xfId="1" applyNumberFormat="1" applyFill="1" applyBorder="1" applyAlignment="1">
      <alignment vertical="center"/>
    </xf>
    <xf numFmtId="3" fontId="2" fillId="0" borderId="9" xfId="1" applyNumberFormat="1" applyFill="1" applyBorder="1" applyAlignment="1">
      <alignment vertical="center"/>
    </xf>
    <xf numFmtId="164" fontId="2" fillId="0" borderId="0" xfId="1" applyNumberForma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ill="1" applyBorder="1" applyAlignment="1">
      <alignment vertical="center"/>
    </xf>
    <xf numFmtId="49" fontId="1" fillId="2" borderId="23" xfId="1" applyNumberFormat="1" applyFont="1" applyFill="1" applyBorder="1" applyAlignment="1">
      <alignment horizontal="left" vertical="center"/>
    </xf>
    <xf numFmtId="3" fontId="2" fillId="0" borderId="9" xfId="1" applyNumberFormat="1" applyFill="1" applyBorder="1" applyAlignment="1">
      <alignment horizontal="right" vertical="center"/>
    </xf>
    <xf numFmtId="3" fontId="2" fillId="0" borderId="10" xfId="1" applyNumberFormat="1" applyFill="1" applyBorder="1" applyAlignment="1">
      <alignment vertical="center"/>
    </xf>
    <xf numFmtId="3" fontId="2" fillId="0" borderId="2" xfId="1" applyNumberFormat="1" applyFill="1" applyBorder="1" applyAlignment="1">
      <alignment vertical="center"/>
    </xf>
    <xf numFmtId="164" fontId="2" fillId="0" borderId="1" xfId="1" applyNumberForma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17" fontId="1" fillId="2" borderId="23" xfId="1" applyNumberFormat="1" applyFont="1" applyFill="1" applyBorder="1" applyAlignment="1">
      <alignment horizontal="left" vertical="center"/>
    </xf>
    <xf numFmtId="17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3" fontId="2" fillId="0" borderId="0" xfId="1" applyNumberForma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7" fontId="1" fillId="2" borderId="8" xfId="1" quotePrefix="1" applyNumberFormat="1" applyFont="1" applyFill="1" applyBorder="1" applyAlignment="1">
      <alignment horizontal="left" vertical="center"/>
    </xf>
    <xf numFmtId="17" fontId="1" fillId="3" borderId="8" xfId="1" quotePrefix="1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vertical="center"/>
    </xf>
    <xf numFmtId="164" fontId="9" fillId="0" borderId="10" xfId="0" applyNumberFormat="1" applyFont="1" applyFill="1" applyBorder="1" applyAlignment="1">
      <alignment horizontal="right" vertical="center"/>
    </xf>
    <xf numFmtId="165" fontId="1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65" fontId="1" fillId="0" borderId="8" xfId="0" applyNumberFormat="1" applyFont="1" applyFill="1" applyBorder="1" applyAlignment="1">
      <alignment vertical="center"/>
    </xf>
    <xf numFmtId="17" fontId="1" fillId="3" borderId="19" xfId="1" quotePrefix="1" applyNumberFormat="1" applyFont="1" applyFill="1" applyBorder="1" applyAlignment="1">
      <alignment horizontal="left" vertical="center"/>
    </xf>
    <xf numFmtId="0" fontId="3" fillId="5" borderId="0" xfId="1" applyFont="1" applyFill="1"/>
    <xf numFmtId="0" fontId="2" fillId="5" borderId="0" xfId="1" applyFill="1"/>
    <xf numFmtId="0" fontId="2" fillId="5" borderId="0" xfId="1" applyFill="1" applyAlignment="1">
      <alignment vertical="center"/>
    </xf>
    <xf numFmtId="166" fontId="2" fillId="5" borderId="0" xfId="2" applyNumberFormat="1" applyFill="1" applyAlignment="1">
      <alignment vertical="center"/>
    </xf>
    <xf numFmtId="164" fontId="2" fillId="5" borderId="0" xfId="1" applyNumberFormat="1" applyFill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165" fontId="2" fillId="5" borderId="0" xfId="1" applyNumberFormat="1" applyFill="1" applyAlignment="1">
      <alignment vertical="center"/>
    </xf>
    <xf numFmtId="0" fontId="0" fillId="5" borderId="0" xfId="0" applyFill="1"/>
    <xf numFmtId="3" fontId="9" fillId="5" borderId="0" xfId="0" applyNumberFormat="1" applyFont="1" applyFill="1" applyBorder="1" applyAlignment="1">
      <alignment horizontal="right" vertical="center"/>
    </xf>
    <xf numFmtId="3" fontId="9" fillId="5" borderId="3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right" vertical="center"/>
    </xf>
    <xf numFmtId="3" fontId="9" fillId="5" borderId="23" xfId="0" applyNumberFormat="1" applyFont="1" applyFill="1" applyBorder="1" applyAlignment="1">
      <alignment vertical="center"/>
    </xf>
    <xf numFmtId="164" fontId="9" fillId="5" borderId="10" xfId="0" applyNumberFormat="1" applyFont="1" applyFill="1" applyBorder="1" applyAlignment="1">
      <alignment horizontal="right" vertical="center"/>
    </xf>
    <xf numFmtId="165" fontId="1" fillId="5" borderId="8" xfId="1" applyNumberFormat="1" applyFont="1" applyFill="1" applyBorder="1" applyAlignment="1">
      <alignment vertical="center"/>
    </xf>
    <xf numFmtId="165" fontId="1" fillId="5" borderId="8" xfId="0" applyNumberFormat="1" applyFont="1" applyFill="1" applyBorder="1" applyAlignment="1">
      <alignment vertical="center"/>
    </xf>
    <xf numFmtId="3" fontId="2" fillId="5" borderId="11" xfId="0" applyNumberFormat="1" applyFont="1" applyFill="1" applyBorder="1" applyAlignment="1">
      <alignment horizontal="right" vertical="center"/>
    </xf>
    <xf numFmtId="3" fontId="9" fillId="5" borderId="24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>
      <alignment vertical="center"/>
    </xf>
    <xf numFmtId="3" fontId="2" fillId="5" borderId="18" xfId="0" applyNumberFormat="1" applyFont="1" applyFill="1" applyBorder="1" applyAlignment="1">
      <alignment horizontal="right" vertical="center"/>
    </xf>
    <xf numFmtId="164" fontId="9" fillId="5" borderId="14" xfId="0" applyNumberFormat="1" applyFont="1" applyFill="1" applyBorder="1" applyAlignment="1">
      <alignment horizontal="right" vertical="center"/>
    </xf>
    <xf numFmtId="165" fontId="1" fillId="5" borderId="19" xfId="1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0" fontId="6" fillId="5" borderId="0" xfId="1" applyFont="1" applyFill="1"/>
    <xf numFmtId="165" fontId="2" fillId="5" borderId="0" xfId="1" applyNumberFormat="1" applyFont="1" applyFill="1"/>
    <xf numFmtId="3" fontId="2" fillId="5" borderId="0" xfId="1" applyNumberFormat="1" applyFont="1" applyFill="1"/>
    <xf numFmtId="0" fontId="8" fillId="5" borderId="0" xfId="1" applyFont="1" applyFill="1"/>
    <xf numFmtId="0" fontId="2" fillId="5" borderId="0" xfId="1" applyFont="1" applyFill="1"/>
    <xf numFmtId="3" fontId="2" fillId="5" borderId="0" xfId="1" applyNumberFormat="1" applyFill="1"/>
    <xf numFmtId="0" fontId="8" fillId="5" borderId="0" xfId="1" applyFont="1" applyFill="1" applyAlignment="1">
      <alignment wrapText="1"/>
    </xf>
    <xf numFmtId="0" fontId="0" fillId="0" borderId="0" xfId="0" applyAlignment="1">
      <alignment wrapText="1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5"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2"/>
  <sheetViews>
    <sheetView tabSelected="1" topLeftCell="A67" zoomScale="90" zoomScaleNormal="90" workbookViewId="0">
      <selection activeCell="J84" sqref="J84"/>
    </sheetView>
  </sheetViews>
  <sheetFormatPr defaultRowHeight="12.75" x14ac:dyDescent="0.2"/>
  <cols>
    <col min="1" max="1" width="13.28515625" style="1" customWidth="1"/>
    <col min="2" max="4" width="11.28515625" style="1" customWidth="1"/>
    <col min="5" max="5" width="11.5703125" style="1" bestFit="1" customWidth="1"/>
    <col min="6" max="6" width="11.140625" style="1" customWidth="1"/>
    <col min="7" max="7" width="12.42578125" style="1" customWidth="1"/>
    <col min="8" max="8" width="13.85546875" style="1" customWidth="1"/>
    <col min="9" max="9" width="13.42578125" style="1" customWidth="1"/>
    <col min="10" max="10" width="15.7109375" style="1" customWidth="1"/>
    <col min="11" max="11" width="17.7109375" style="49" bestFit="1" customWidth="1"/>
    <col min="12" max="48" width="9.140625" style="49"/>
    <col min="49" max="249" width="9.140625" style="1"/>
    <col min="250" max="250" width="13.28515625" style="1" customWidth="1"/>
    <col min="251" max="251" width="10.5703125" style="1" customWidth="1"/>
    <col min="252" max="252" width="12.140625" style="1" customWidth="1"/>
    <col min="253" max="253" width="8.140625" style="1" bestFit="1" customWidth="1"/>
    <col min="254" max="254" width="11.5703125" style="1" bestFit="1" customWidth="1"/>
    <col min="255" max="255" width="11.140625" style="1" customWidth="1"/>
    <col min="256" max="256" width="12.5703125" style="1" customWidth="1"/>
    <col min="257" max="257" width="13.85546875" style="1" customWidth="1"/>
    <col min="258" max="258" width="13.42578125" style="1" customWidth="1"/>
    <col min="259" max="259" width="11" style="1" customWidth="1"/>
    <col min="260" max="260" width="17.7109375" style="1" bestFit="1" customWidth="1"/>
    <col min="261" max="262" width="9.140625" style="1"/>
    <col min="263" max="263" width="10.140625" style="1" customWidth="1"/>
    <col min="264" max="505" width="9.140625" style="1"/>
    <col min="506" max="506" width="13.28515625" style="1" customWidth="1"/>
    <col min="507" max="507" width="10.5703125" style="1" customWidth="1"/>
    <col min="508" max="508" width="12.140625" style="1" customWidth="1"/>
    <col min="509" max="509" width="8.140625" style="1" bestFit="1" customWidth="1"/>
    <col min="510" max="510" width="11.5703125" style="1" bestFit="1" customWidth="1"/>
    <col min="511" max="511" width="11.140625" style="1" customWidth="1"/>
    <col min="512" max="512" width="12.5703125" style="1" customWidth="1"/>
    <col min="513" max="513" width="13.85546875" style="1" customWidth="1"/>
    <col min="514" max="514" width="13.42578125" style="1" customWidth="1"/>
    <col min="515" max="515" width="11" style="1" customWidth="1"/>
    <col min="516" max="516" width="17.7109375" style="1" bestFit="1" customWidth="1"/>
    <col min="517" max="518" width="9.140625" style="1"/>
    <col min="519" max="519" width="10.140625" style="1" customWidth="1"/>
    <col min="520" max="761" width="9.140625" style="1"/>
    <col min="762" max="762" width="13.28515625" style="1" customWidth="1"/>
    <col min="763" max="763" width="10.5703125" style="1" customWidth="1"/>
    <col min="764" max="764" width="12.140625" style="1" customWidth="1"/>
    <col min="765" max="765" width="8.140625" style="1" bestFit="1" customWidth="1"/>
    <col min="766" max="766" width="11.5703125" style="1" bestFit="1" customWidth="1"/>
    <col min="767" max="767" width="11.140625" style="1" customWidth="1"/>
    <col min="768" max="768" width="12.5703125" style="1" customWidth="1"/>
    <col min="769" max="769" width="13.85546875" style="1" customWidth="1"/>
    <col min="770" max="770" width="13.42578125" style="1" customWidth="1"/>
    <col min="771" max="771" width="11" style="1" customWidth="1"/>
    <col min="772" max="772" width="17.7109375" style="1" bestFit="1" customWidth="1"/>
    <col min="773" max="774" width="9.140625" style="1"/>
    <col min="775" max="775" width="10.140625" style="1" customWidth="1"/>
    <col min="776" max="1017" width="9.140625" style="1"/>
    <col min="1018" max="1018" width="13.28515625" style="1" customWidth="1"/>
    <col min="1019" max="1019" width="10.5703125" style="1" customWidth="1"/>
    <col min="1020" max="1020" width="12.140625" style="1" customWidth="1"/>
    <col min="1021" max="1021" width="8.140625" style="1" bestFit="1" customWidth="1"/>
    <col min="1022" max="1022" width="11.5703125" style="1" bestFit="1" customWidth="1"/>
    <col min="1023" max="1023" width="11.140625" style="1" customWidth="1"/>
    <col min="1024" max="1024" width="12.5703125" style="1" customWidth="1"/>
    <col min="1025" max="1025" width="13.85546875" style="1" customWidth="1"/>
    <col min="1026" max="1026" width="13.42578125" style="1" customWidth="1"/>
    <col min="1027" max="1027" width="11" style="1" customWidth="1"/>
    <col min="1028" max="1028" width="17.7109375" style="1" bestFit="1" customWidth="1"/>
    <col min="1029" max="1030" width="9.140625" style="1"/>
    <col min="1031" max="1031" width="10.140625" style="1" customWidth="1"/>
    <col min="1032" max="1273" width="9.140625" style="1"/>
    <col min="1274" max="1274" width="13.28515625" style="1" customWidth="1"/>
    <col min="1275" max="1275" width="10.5703125" style="1" customWidth="1"/>
    <col min="1276" max="1276" width="12.140625" style="1" customWidth="1"/>
    <col min="1277" max="1277" width="8.140625" style="1" bestFit="1" customWidth="1"/>
    <col min="1278" max="1278" width="11.5703125" style="1" bestFit="1" customWidth="1"/>
    <col min="1279" max="1279" width="11.140625" style="1" customWidth="1"/>
    <col min="1280" max="1280" width="12.5703125" style="1" customWidth="1"/>
    <col min="1281" max="1281" width="13.85546875" style="1" customWidth="1"/>
    <col min="1282" max="1282" width="13.42578125" style="1" customWidth="1"/>
    <col min="1283" max="1283" width="11" style="1" customWidth="1"/>
    <col min="1284" max="1284" width="17.7109375" style="1" bestFit="1" customWidth="1"/>
    <col min="1285" max="1286" width="9.140625" style="1"/>
    <col min="1287" max="1287" width="10.140625" style="1" customWidth="1"/>
    <col min="1288" max="1529" width="9.140625" style="1"/>
    <col min="1530" max="1530" width="13.28515625" style="1" customWidth="1"/>
    <col min="1531" max="1531" width="10.5703125" style="1" customWidth="1"/>
    <col min="1532" max="1532" width="12.140625" style="1" customWidth="1"/>
    <col min="1533" max="1533" width="8.140625" style="1" bestFit="1" customWidth="1"/>
    <col min="1534" max="1534" width="11.5703125" style="1" bestFit="1" customWidth="1"/>
    <col min="1535" max="1535" width="11.140625" style="1" customWidth="1"/>
    <col min="1536" max="1536" width="12.5703125" style="1" customWidth="1"/>
    <col min="1537" max="1537" width="13.85546875" style="1" customWidth="1"/>
    <col min="1538" max="1538" width="13.42578125" style="1" customWidth="1"/>
    <col min="1539" max="1539" width="11" style="1" customWidth="1"/>
    <col min="1540" max="1540" width="17.7109375" style="1" bestFit="1" customWidth="1"/>
    <col min="1541" max="1542" width="9.140625" style="1"/>
    <col min="1543" max="1543" width="10.140625" style="1" customWidth="1"/>
    <col min="1544" max="1785" width="9.140625" style="1"/>
    <col min="1786" max="1786" width="13.28515625" style="1" customWidth="1"/>
    <col min="1787" max="1787" width="10.5703125" style="1" customWidth="1"/>
    <col min="1788" max="1788" width="12.140625" style="1" customWidth="1"/>
    <col min="1789" max="1789" width="8.140625" style="1" bestFit="1" customWidth="1"/>
    <col min="1790" max="1790" width="11.5703125" style="1" bestFit="1" customWidth="1"/>
    <col min="1791" max="1791" width="11.140625" style="1" customWidth="1"/>
    <col min="1792" max="1792" width="12.5703125" style="1" customWidth="1"/>
    <col min="1793" max="1793" width="13.85546875" style="1" customWidth="1"/>
    <col min="1794" max="1794" width="13.42578125" style="1" customWidth="1"/>
    <col min="1795" max="1795" width="11" style="1" customWidth="1"/>
    <col min="1796" max="1796" width="17.7109375" style="1" bestFit="1" customWidth="1"/>
    <col min="1797" max="1798" width="9.140625" style="1"/>
    <col min="1799" max="1799" width="10.140625" style="1" customWidth="1"/>
    <col min="1800" max="2041" width="9.140625" style="1"/>
    <col min="2042" max="2042" width="13.28515625" style="1" customWidth="1"/>
    <col min="2043" max="2043" width="10.5703125" style="1" customWidth="1"/>
    <col min="2044" max="2044" width="12.140625" style="1" customWidth="1"/>
    <col min="2045" max="2045" width="8.140625" style="1" bestFit="1" customWidth="1"/>
    <col min="2046" max="2046" width="11.5703125" style="1" bestFit="1" customWidth="1"/>
    <col min="2047" max="2047" width="11.140625" style="1" customWidth="1"/>
    <col min="2048" max="2048" width="12.5703125" style="1" customWidth="1"/>
    <col min="2049" max="2049" width="13.85546875" style="1" customWidth="1"/>
    <col min="2050" max="2050" width="13.42578125" style="1" customWidth="1"/>
    <col min="2051" max="2051" width="11" style="1" customWidth="1"/>
    <col min="2052" max="2052" width="17.7109375" style="1" bestFit="1" customWidth="1"/>
    <col min="2053" max="2054" width="9.140625" style="1"/>
    <col min="2055" max="2055" width="10.140625" style="1" customWidth="1"/>
    <col min="2056" max="2297" width="9.140625" style="1"/>
    <col min="2298" max="2298" width="13.28515625" style="1" customWidth="1"/>
    <col min="2299" max="2299" width="10.5703125" style="1" customWidth="1"/>
    <col min="2300" max="2300" width="12.140625" style="1" customWidth="1"/>
    <col min="2301" max="2301" width="8.140625" style="1" bestFit="1" customWidth="1"/>
    <col min="2302" max="2302" width="11.5703125" style="1" bestFit="1" customWidth="1"/>
    <col min="2303" max="2303" width="11.140625" style="1" customWidth="1"/>
    <col min="2304" max="2304" width="12.5703125" style="1" customWidth="1"/>
    <col min="2305" max="2305" width="13.85546875" style="1" customWidth="1"/>
    <col min="2306" max="2306" width="13.42578125" style="1" customWidth="1"/>
    <col min="2307" max="2307" width="11" style="1" customWidth="1"/>
    <col min="2308" max="2308" width="17.7109375" style="1" bestFit="1" customWidth="1"/>
    <col min="2309" max="2310" width="9.140625" style="1"/>
    <col min="2311" max="2311" width="10.140625" style="1" customWidth="1"/>
    <col min="2312" max="2553" width="9.140625" style="1"/>
    <col min="2554" max="2554" width="13.28515625" style="1" customWidth="1"/>
    <col min="2555" max="2555" width="10.5703125" style="1" customWidth="1"/>
    <col min="2556" max="2556" width="12.140625" style="1" customWidth="1"/>
    <col min="2557" max="2557" width="8.140625" style="1" bestFit="1" customWidth="1"/>
    <col min="2558" max="2558" width="11.5703125" style="1" bestFit="1" customWidth="1"/>
    <col min="2559" max="2559" width="11.140625" style="1" customWidth="1"/>
    <col min="2560" max="2560" width="12.5703125" style="1" customWidth="1"/>
    <col min="2561" max="2561" width="13.85546875" style="1" customWidth="1"/>
    <col min="2562" max="2562" width="13.42578125" style="1" customWidth="1"/>
    <col min="2563" max="2563" width="11" style="1" customWidth="1"/>
    <col min="2564" max="2564" width="17.7109375" style="1" bestFit="1" customWidth="1"/>
    <col min="2565" max="2566" width="9.140625" style="1"/>
    <col min="2567" max="2567" width="10.140625" style="1" customWidth="1"/>
    <col min="2568" max="2809" width="9.140625" style="1"/>
    <col min="2810" max="2810" width="13.28515625" style="1" customWidth="1"/>
    <col min="2811" max="2811" width="10.5703125" style="1" customWidth="1"/>
    <col min="2812" max="2812" width="12.140625" style="1" customWidth="1"/>
    <col min="2813" max="2813" width="8.140625" style="1" bestFit="1" customWidth="1"/>
    <col min="2814" max="2814" width="11.5703125" style="1" bestFit="1" customWidth="1"/>
    <col min="2815" max="2815" width="11.140625" style="1" customWidth="1"/>
    <col min="2816" max="2816" width="12.5703125" style="1" customWidth="1"/>
    <col min="2817" max="2817" width="13.85546875" style="1" customWidth="1"/>
    <col min="2818" max="2818" width="13.42578125" style="1" customWidth="1"/>
    <col min="2819" max="2819" width="11" style="1" customWidth="1"/>
    <col min="2820" max="2820" width="17.7109375" style="1" bestFit="1" customWidth="1"/>
    <col min="2821" max="2822" width="9.140625" style="1"/>
    <col min="2823" max="2823" width="10.140625" style="1" customWidth="1"/>
    <col min="2824" max="3065" width="9.140625" style="1"/>
    <col min="3066" max="3066" width="13.28515625" style="1" customWidth="1"/>
    <col min="3067" max="3067" width="10.5703125" style="1" customWidth="1"/>
    <col min="3068" max="3068" width="12.140625" style="1" customWidth="1"/>
    <col min="3069" max="3069" width="8.140625" style="1" bestFit="1" customWidth="1"/>
    <col min="3070" max="3070" width="11.5703125" style="1" bestFit="1" customWidth="1"/>
    <col min="3071" max="3071" width="11.140625" style="1" customWidth="1"/>
    <col min="3072" max="3072" width="12.5703125" style="1" customWidth="1"/>
    <col min="3073" max="3073" width="13.85546875" style="1" customWidth="1"/>
    <col min="3074" max="3074" width="13.42578125" style="1" customWidth="1"/>
    <col min="3075" max="3075" width="11" style="1" customWidth="1"/>
    <col min="3076" max="3076" width="17.7109375" style="1" bestFit="1" customWidth="1"/>
    <col min="3077" max="3078" width="9.140625" style="1"/>
    <col min="3079" max="3079" width="10.140625" style="1" customWidth="1"/>
    <col min="3080" max="3321" width="9.140625" style="1"/>
    <col min="3322" max="3322" width="13.28515625" style="1" customWidth="1"/>
    <col min="3323" max="3323" width="10.5703125" style="1" customWidth="1"/>
    <col min="3324" max="3324" width="12.140625" style="1" customWidth="1"/>
    <col min="3325" max="3325" width="8.140625" style="1" bestFit="1" customWidth="1"/>
    <col min="3326" max="3326" width="11.5703125" style="1" bestFit="1" customWidth="1"/>
    <col min="3327" max="3327" width="11.140625" style="1" customWidth="1"/>
    <col min="3328" max="3328" width="12.5703125" style="1" customWidth="1"/>
    <col min="3329" max="3329" width="13.85546875" style="1" customWidth="1"/>
    <col min="3330" max="3330" width="13.42578125" style="1" customWidth="1"/>
    <col min="3331" max="3331" width="11" style="1" customWidth="1"/>
    <col min="3332" max="3332" width="17.7109375" style="1" bestFit="1" customWidth="1"/>
    <col min="3333" max="3334" width="9.140625" style="1"/>
    <col min="3335" max="3335" width="10.140625" style="1" customWidth="1"/>
    <col min="3336" max="3577" width="9.140625" style="1"/>
    <col min="3578" max="3578" width="13.28515625" style="1" customWidth="1"/>
    <col min="3579" max="3579" width="10.5703125" style="1" customWidth="1"/>
    <col min="3580" max="3580" width="12.140625" style="1" customWidth="1"/>
    <col min="3581" max="3581" width="8.140625" style="1" bestFit="1" customWidth="1"/>
    <col min="3582" max="3582" width="11.5703125" style="1" bestFit="1" customWidth="1"/>
    <col min="3583" max="3583" width="11.140625" style="1" customWidth="1"/>
    <col min="3584" max="3584" width="12.5703125" style="1" customWidth="1"/>
    <col min="3585" max="3585" width="13.85546875" style="1" customWidth="1"/>
    <col min="3586" max="3586" width="13.42578125" style="1" customWidth="1"/>
    <col min="3587" max="3587" width="11" style="1" customWidth="1"/>
    <col min="3588" max="3588" width="17.7109375" style="1" bestFit="1" customWidth="1"/>
    <col min="3589" max="3590" width="9.140625" style="1"/>
    <col min="3591" max="3591" width="10.140625" style="1" customWidth="1"/>
    <col min="3592" max="3833" width="9.140625" style="1"/>
    <col min="3834" max="3834" width="13.28515625" style="1" customWidth="1"/>
    <col min="3835" max="3835" width="10.5703125" style="1" customWidth="1"/>
    <col min="3836" max="3836" width="12.140625" style="1" customWidth="1"/>
    <col min="3837" max="3837" width="8.140625" style="1" bestFit="1" customWidth="1"/>
    <col min="3838" max="3838" width="11.5703125" style="1" bestFit="1" customWidth="1"/>
    <col min="3839" max="3839" width="11.140625" style="1" customWidth="1"/>
    <col min="3840" max="3840" width="12.5703125" style="1" customWidth="1"/>
    <col min="3841" max="3841" width="13.85546875" style="1" customWidth="1"/>
    <col min="3842" max="3842" width="13.42578125" style="1" customWidth="1"/>
    <col min="3843" max="3843" width="11" style="1" customWidth="1"/>
    <col min="3844" max="3844" width="17.7109375" style="1" bestFit="1" customWidth="1"/>
    <col min="3845" max="3846" width="9.140625" style="1"/>
    <col min="3847" max="3847" width="10.140625" style="1" customWidth="1"/>
    <col min="3848" max="4089" width="9.140625" style="1"/>
    <col min="4090" max="4090" width="13.28515625" style="1" customWidth="1"/>
    <col min="4091" max="4091" width="10.5703125" style="1" customWidth="1"/>
    <col min="4092" max="4092" width="12.140625" style="1" customWidth="1"/>
    <col min="4093" max="4093" width="8.140625" style="1" bestFit="1" customWidth="1"/>
    <col min="4094" max="4094" width="11.5703125" style="1" bestFit="1" customWidth="1"/>
    <col min="4095" max="4095" width="11.140625" style="1" customWidth="1"/>
    <col min="4096" max="4096" width="12.5703125" style="1" customWidth="1"/>
    <col min="4097" max="4097" width="13.85546875" style="1" customWidth="1"/>
    <col min="4098" max="4098" width="13.42578125" style="1" customWidth="1"/>
    <col min="4099" max="4099" width="11" style="1" customWidth="1"/>
    <col min="4100" max="4100" width="17.7109375" style="1" bestFit="1" customWidth="1"/>
    <col min="4101" max="4102" width="9.140625" style="1"/>
    <col min="4103" max="4103" width="10.140625" style="1" customWidth="1"/>
    <col min="4104" max="4345" width="9.140625" style="1"/>
    <col min="4346" max="4346" width="13.28515625" style="1" customWidth="1"/>
    <col min="4347" max="4347" width="10.5703125" style="1" customWidth="1"/>
    <col min="4348" max="4348" width="12.140625" style="1" customWidth="1"/>
    <col min="4349" max="4349" width="8.140625" style="1" bestFit="1" customWidth="1"/>
    <col min="4350" max="4350" width="11.5703125" style="1" bestFit="1" customWidth="1"/>
    <col min="4351" max="4351" width="11.140625" style="1" customWidth="1"/>
    <col min="4352" max="4352" width="12.5703125" style="1" customWidth="1"/>
    <col min="4353" max="4353" width="13.85546875" style="1" customWidth="1"/>
    <col min="4354" max="4354" width="13.42578125" style="1" customWidth="1"/>
    <col min="4355" max="4355" width="11" style="1" customWidth="1"/>
    <col min="4356" max="4356" width="17.7109375" style="1" bestFit="1" customWidth="1"/>
    <col min="4357" max="4358" width="9.140625" style="1"/>
    <col min="4359" max="4359" width="10.140625" style="1" customWidth="1"/>
    <col min="4360" max="4601" width="9.140625" style="1"/>
    <col min="4602" max="4602" width="13.28515625" style="1" customWidth="1"/>
    <col min="4603" max="4603" width="10.5703125" style="1" customWidth="1"/>
    <col min="4604" max="4604" width="12.140625" style="1" customWidth="1"/>
    <col min="4605" max="4605" width="8.140625" style="1" bestFit="1" customWidth="1"/>
    <col min="4606" max="4606" width="11.5703125" style="1" bestFit="1" customWidth="1"/>
    <col min="4607" max="4607" width="11.140625" style="1" customWidth="1"/>
    <col min="4608" max="4608" width="12.5703125" style="1" customWidth="1"/>
    <col min="4609" max="4609" width="13.85546875" style="1" customWidth="1"/>
    <col min="4610" max="4610" width="13.42578125" style="1" customWidth="1"/>
    <col min="4611" max="4611" width="11" style="1" customWidth="1"/>
    <col min="4612" max="4612" width="17.7109375" style="1" bestFit="1" customWidth="1"/>
    <col min="4613" max="4614" width="9.140625" style="1"/>
    <col min="4615" max="4615" width="10.140625" style="1" customWidth="1"/>
    <col min="4616" max="4857" width="9.140625" style="1"/>
    <col min="4858" max="4858" width="13.28515625" style="1" customWidth="1"/>
    <col min="4859" max="4859" width="10.5703125" style="1" customWidth="1"/>
    <col min="4860" max="4860" width="12.140625" style="1" customWidth="1"/>
    <col min="4861" max="4861" width="8.140625" style="1" bestFit="1" customWidth="1"/>
    <col min="4862" max="4862" width="11.5703125" style="1" bestFit="1" customWidth="1"/>
    <col min="4863" max="4863" width="11.140625" style="1" customWidth="1"/>
    <col min="4864" max="4864" width="12.5703125" style="1" customWidth="1"/>
    <col min="4865" max="4865" width="13.85546875" style="1" customWidth="1"/>
    <col min="4866" max="4866" width="13.42578125" style="1" customWidth="1"/>
    <col min="4867" max="4867" width="11" style="1" customWidth="1"/>
    <col min="4868" max="4868" width="17.7109375" style="1" bestFit="1" customWidth="1"/>
    <col min="4869" max="4870" width="9.140625" style="1"/>
    <col min="4871" max="4871" width="10.140625" style="1" customWidth="1"/>
    <col min="4872" max="5113" width="9.140625" style="1"/>
    <col min="5114" max="5114" width="13.28515625" style="1" customWidth="1"/>
    <col min="5115" max="5115" width="10.5703125" style="1" customWidth="1"/>
    <col min="5116" max="5116" width="12.140625" style="1" customWidth="1"/>
    <col min="5117" max="5117" width="8.140625" style="1" bestFit="1" customWidth="1"/>
    <col min="5118" max="5118" width="11.5703125" style="1" bestFit="1" customWidth="1"/>
    <col min="5119" max="5119" width="11.140625" style="1" customWidth="1"/>
    <col min="5120" max="5120" width="12.5703125" style="1" customWidth="1"/>
    <col min="5121" max="5121" width="13.85546875" style="1" customWidth="1"/>
    <col min="5122" max="5122" width="13.42578125" style="1" customWidth="1"/>
    <col min="5123" max="5123" width="11" style="1" customWidth="1"/>
    <col min="5124" max="5124" width="17.7109375" style="1" bestFit="1" customWidth="1"/>
    <col min="5125" max="5126" width="9.140625" style="1"/>
    <col min="5127" max="5127" width="10.140625" style="1" customWidth="1"/>
    <col min="5128" max="5369" width="9.140625" style="1"/>
    <col min="5370" max="5370" width="13.28515625" style="1" customWidth="1"/>
    <col min="5371" max="5371" width="10.5703125" style="1" customWidth="1"/>
    <col min="5372" max="5372" width="12.140625" style="1" customWidth="1"/>
    <col min="5373" max="5373" width="8.140625" style="1" bestFit="1" customWidth="1"/>
    <col min="5374" max="5374" width="11.5703125" style="1" bestFit="1" customWidth="1"/>
    <col min="5375" max="5375" width="11.140625" style="1" customWidth="1"/>
    <col min="5376" max="5376" width="12.5703125" style="1" customWidth="1"/>
    <col min="5377" max="5377" width="13.85546875" style="1" customWidth="1"/>
    <col min="5378" max="5378" width="13.42578125" style="1" customWidth="1"/>
    <col min="5379" max="5379" width="11" style="1" customWidth="1"/>
    <col min="5380" max="5380" width="17.7109375" style="1" bestFit="1" customWidth="1"/>
    <col min="5381" max="5382" width="9.140625" style="1"/>
    <col min="5383" max="5383" width="10.140625" style="1" customWidth="1"/>
    <col min="5384" max="5625" width="9.140625" style="1"/>
    <col min="5626" max="5626" width="13.28515625" style="1" customWidth="1"/>
    <col min="5627" max="5627" width="10.5703125" style="1" customWidth="1"/>
    <col min="5628" max="5628" width="12.140625" style="1" customWidth="1"/>
    <col min="5629" max="5629" width="8.140625" style="1" bestFit="1" customWidth="1"/>
    <col min="5630" max="5630" width="11.5703125" style="1" bestFit="1" customWidth="1"/>
    <col min="5631" max="5631" width="11.140625" style="1" customWidth="1"/>
    <col min="5632" max="5632" width="12.5703125" style="1" customWidth="1"/>
    <col min="5633" max="5633" width="13.85546875" style="1" customWidth="1"/>
    <col min="5634" max="5634" width="13.42578125" style="1" customWidth="1"/>
    <col min="5635" max="5635" width="11" style="1" customWidth="1"/>
    <col min="5636" max="5636" width="17.7109375" style="1" bestFit="1" customWidth="1"/>
    <col min="5637" max="5638" width="9.140625" style="1"/>
    <col min="5639" max="5639" width="10.140625" style="1" customWidth="1"/>
    <col min="5640" max="5881" width="9.140625" style="1"/>
    <col min="5882" max="5882" width="13.28515625" style="1" customWidth="1"/>
    <col min="5883" max="5883" width="10.5703125" style="1" customWidth="1"/>
    <col min="5884" max="5884" width="12.140625" style="1" customWidth="1"/>
    <col min="5885" max="5885" width="8.140625" style="1" bestFit="1" customWidth="1"/>
    <col min="5886" max="5886" width="11.5703125" style="1" bestFit="1" customWidth="1"/>
    <col min="5887" max="5887" width="11.140625" style="1" customWidth="1"/>
    <col min="5888" max="5888" width="12.5703125" style="1" customWidth="1"/>
    <col min="5889" max="5889" width="13.85546875" style="1" customWidth="1"/>
    <col min="5890" max="5890" width="13.42578125" style="1" customWidth="1"/>
    <col min="5891" max="5891" width="11" style="1" customWidth="1"/>
    <col min="5892" max="5892" width="17.7109375" style="1" bestFit="1" customWidth="1"/>
    <col min="5893" max="5894" width="9.140625" style="1"/>
    <col min="5895" max="5895" width="10.140625" style="1" customWidth="1"/>
    <col min="5896" max="6137" width="9.140625" style="1"/>
    <col min="6138" max="6138" width="13.28515625" style="1" customWidth="1"/>
    <col min="6139" max="6139" width="10.5703125" style="1" customWidth="1"/>
    <col min="6140" max="6140" width="12.140625" style="1" customWidth="1"/>
    <col min="6141" max="6141" width="8.140625" style="1" bestFit="1" customWidth="1"/>
    <col min="6142" max="6142" width="11.5703125" style="1" bestFit="1" customWidth="1"/>
    <col min="6143" max="6143" width="11.140625" style="1" customWidth="1"/>
    <col min="6144" max="6144" width="12.5703125" style="1" customWidth="1"/>
    <col min="6145" max="6145" width="13.85546875" style="1" customWidth="1"/>
    <col min="6146" max="6146" width="13.42578125" style="1" customWidth="1"/>
    <col min="6147" max="6147" width="11" style="1" customWidth="1"/>
    <col min="6148" max="6148" width="17.7109375" style="1" bestFit="1" customWidth="1"/>
    <col min="6149" max="6150" width="9.140625" style="1"/>
    <col min="6151" max="6151" width="10.140625" style="1" customWidth="1"/>
    <col min="6152" max="6393" width="9.140625" style="1"/>
    <col min="6394" max="6394" width="13.28515625" style="1" customWidth="1"/>
    <col min="6395" max="6395" width="10.5703125" style="1" customWidth="1"/>
    <col min="6396" max="6396" width="12.140625" style="1" customWidth="1"/>
    <col min="6397" max="6397" width="8.140625" style="1" bestFit="1" customWidth="1"/>
    <col min="6398" max="6398" width="11.5703125" style="1" bestFit="1" customWidth="1"/>
    <col min="6399" max="6399" width="11.140625" style="1" customWidth="1"/>
    <col min="6400" max="6400" width="12.5703125" style="1" customWidth="1"/>
    <col min="6401" max="6401" width="13.85546875" style="1" customWidth="1"/>
    <col min="6402" max="6402" width="13.42578125" style="1" customWidth="1"/>
    <col min="6403" max="6403" width="11" style="1" customWidth="1"/>
    <col min="6404" max="6404" width="17.7109375" style="1" bestFit="1" customWidth="1"/>
    <col min="6405" max="6406" width="9.140625" style="1"/>
    <col min="6407" max="6407" width="10.140625" style="1" customWidth="1"/>
    <col min="6408" max="6649" width="9.140625" style="1"/>
    <col min="6650" max="6650" width="13.28515625" style="1" customWidth="1"/>
    <col min="6651" max="6651" width="10.5703125" style="1" customWidth="1"/>
    <col min="6652" max="6652" width="12.140625" style="1" customWidth="1"/>
    <col min="6653" max="6653" width="8.140625" style="1" bestFit="1" customWidth="1"/>
    <col min="6654" max="6654" width="11.5703125" style="1" bestFit="1" customWidth="1"/>
    <col min="6655" max="6655" width="11.140625" style="1" customWidth="1"/>
    <col min="6656" max="6656" width="12.5703125" style="1" customWidth="1"/>
    <col min="6657" max="6657" width="13.85546875" style="1" customWidth="1"/>
    <col min="6658" max="6658" width="13.42578125" style="1" customWidth="1"/>
    <col min="6659" max="6659" width="11" style="1" customWidth="1"/>
    <col min="6660" max="6660" width="17.7109375" style="1" bestFit="1" customWidth="1"/>
    <col min="6661" max="6662" width="9.140625" style="1"/>
    <col min="6663" max="6663" width="10.140625" style="1" customWidth="1"/>
    <col min="6664" max="6905" width="9.140625" style="1"/>
    <col min="6906" max="6906" width="13.28515625" style="1" customWidth="1"/>
    <col min="6907" max="6907" width="10.5703125" style="1" customWidth="1"/>
    <col min="6908" max="6908" width="12.140625" style="1" customWidth="1"/>
    <col min="6909" max="6909" width="8.140625" style="1" bestFit="1" customWidth="1"/>
    <col min="6910" max="6910" width="11.5703125" style="1" bestFit="1" customWidth="1"/>
    <col min="6911" max="6911" width="11.140625" style="1" customWidth="1"/>
    <col min="6912" max="6912" width="12.5703125" style="1" customWidth="1"/>
    <col min="6913" max="6913" width="13.85546875" style="1" customWidth="1"/>
    <col min="6914" max="6914" width="13.42578125" style="1" customWidth="1"/>
    <col min="6915" max="6915" width="11" style="1" customWidth="1"/>
    <col min="6916" max="6916" width="17.7109375" style="1" bestFit="1" customWidth="1"/>
    <col min="6917" max="6918" width="9.140625" style="1"/>
    <col min="6919" max="6919" width="10.140625" style="1" customWidth="1"/>
    <col min="6920" max="7161" width="9.140625" style="1"/>
    <col min="7162" max="7162" width="13.28515625" style="1" customWidth="1"/>
    <col min="7163" max="7163" width="10.5703125" style="1" customWidth="1"/>
    <col min="7164" max="7164" width="12.140625" style="1" customWidth="1"/>
    <col min="7165" max="7165" width="8.140625" style="1" bestFit="1" customWidth="1"/>
    <col min="7166" max="7166" width="11.5703125" style="1" bestFit="1" customWidth="1"/>
    <col min="7167" max="7167" width="11.140625" style="1" customWidth="1"/>
    <col min="7168" max="7168" width="12.5703125" style="1" customWidth="1"/>
    <col min="7169" max="7169" width="13.85546875" style="1" customWidth="1"/>
    <col min="7170" max="7170" width="13.42578125" style="1" customWidth="1"/>
    <col min="7171" max="7171" width="11" style="1" customWidth="1"/>
    <col min="7172" max="7172" width="17.7109375" style="1" bestFit="1" customWidth="1"/>
    <col min="7173" max="7174" width="9.140625" style="1"/>
    <col min="7175" max="7175" width="10.140625" style="1" customWidth="1"/>
    <col min="7176" max="7417" width="9.140625" style="1"/>
    <col min="7418" max="7418" width="13.28515625" style="1" customWidth="1"/>
    <col min="7419" max="7419" width="10.5703125" style="1" customWidth="1"/>
    <col min="7420" max="7420" width="12.140625" style="1" customWidth="1"/>
    <col min="7421" max="7421" width="8.140625" style="1" bestFit="1" customWidth="1"/>
    <col min="7422" max="7422" width="11.5703125" style="1" bestFit="1" customWidth="1"/>
    <col min="7423" max="7423" width="11.140625" style="1" customWidth="1"/>
    <col min="7424" max="7424" width="12.5703125" style="1" customWidth="1"/>
    <col min="7425" max="7425" width="13.85546875" style="1" customWidth="1"/>
    <col min="7426" max="7426" width="13.42578125" style="1" customWidth="1"/>
    <col min="7427" max="7427" width="11" style="1" customWidth="1"/>
    <col min="7428" max="7428" width="17.7109375" style="1" bestFit="1" customWidth="1"/>
    <col min="7429" max="7430" width="9.140625" style="1"/>
    <col min="7431" max="7431" width="10.140625" style="1" customWidth="1"/>
    <col min="7432" max="7673" width="9.140625" style="1"/>
    <col min="7674" max="7674" width="13.28515625" style="1" customWidth="1"/>
    <col min="7675" max="7675" width="10.5703125" style="1" customWidth="1"/>
    <col min="7676" max="7676" width="12.140625" style="1" customWidth="1"/>
    <col min="7677" max="7677" width="8.140625" style="1" bestFit="1" customWidth="1"/>
    <col min="7678" max="7678" width="11.5703125" style="1" bestFit="1" customWidth="1"/>
    <col min="7679" max="7679" width="11.140625" style="1" customWidth="1"/>
    <col min="7680" max="7680" width="12.5703125" style="1" customWidth="1"/>
    <col min="7681" max="7681" width="13.85546875" style="1" customWidth="1"/>
    <col min="7682" max="7682" width="13.42578125" style="1" customWidth="1"/>
    <col min="7683" max="7683" width="11" style="1" customWidth="1"/>
    <col min="7684" max="7684" width="17.7109375" style="1" bestFit="1" customWidth="1"/>
    <col min="7685" max="7686" width="9.140625" style="1"/>
    <col min="7687" max="7687" width="10.140625" style="1" customWidth="1"/>
    <col min="7688" max="7929" width="9.140625" style="1"/>
    <col min="7930" max="7930" width="13.28515625" style="1" customWidth="1"/>
    <col min="7931" max="7931" width="10.5703125" style="1" customWidth="1"/>
    <col min="7932" max="7932" width="12.140625" style="1" customWidth="1"/>
    <col min="7933" max="7933" width="8.140625" style="1" bestFit="1" customWidth="1"/>
    <col min="7934" max="7934" width="11.5703125" style="1" bestFit="1" customWidth="1"/>
    <col min="7935" max="7935" width="11.140625" style="1" customWidth="1"/>
    <col min="7936" max="7936" width="12.5703125" style="1" customWidth="1"/>
    <col min="7937" max="7937" width="13.85546875" style="1" customWidth="1"/>
    <col min="7938" max="7938" width="13.42578125" style="1" customWidth="1"/>
    <col min="7939" max="7939" width="11" style="1" customWidth="1"/>
    <col min="7940" max="7940" width="17.7109375" style="1" bestFit="1" customWidth="1"/>
    <col min="7941" max="7942" width="9.140625" style="1"/>
    <col min="7943" max="7943" width="10.140625" style="1" customWidth="1"/>
    <col min="7944" max="8185" width="9.140625" style="1"/>
    <col min="8186" max="8186" width="13.28515625" style="1" customWidth="1"/>
    <col min="8187" max="8187" width="10.5703125" style="1" customWidth="1"/>
    <col min="8188" max="8188" width="12.140625" style="1" customWidth="1"/>
    <col min="8189" max="8189" width="8.140625" style="1" bestFit="1" customWidth="1"/>
    <col min="8190" max="8190" width="11.5703125" style="1" bestFit="1" customWidth="1"/>
    <col min="8191" max="8191" width="11.140625" style="1" customWidth="1"/>
    <col min="8192" max="8192" width="12.5703125" style="1" customWidth="1"/>
    <col min="8193" max="8193" width="13.85546875" style="1" customWidth="1"/>
    <col min="8194" max="8194" width="13.42578125" style="1" customWidth="1"/>
    <col min="8195" max="8195" width="11" style="1" customWidth="1"/>
    <col min="8196" max="8196" width="17.7109375" style="1" bestFit="1" customWidth="1"/>
    <col min="8197" max="8198" width="9.140625" style="1"/>
    <col min="8199" max="8199" width="10.140625" style="1" customWidth="1"/>
    <col min="8200" max="8441" width="9.140625" style="1"/>
    <col min="8442" max="8442" width="13.28515625" style="1" customWidth="1"/>
    <col min="8443" max="8443" width="10.5703125" style="1" customWidth="1"/>
    <col min="8444" max="8444" width="12.140625" style="1" customWidth="1"/>
    <col min="8445" max="8445" width="8.140625" style="1" bestFit="1" customWidth="1"/>
    <col min="8446" max="8446" width="11.5703125" style="1" bestFit="1" customWidth="1"/>
    <col min="8447" max="8447" width="11.140625" style="1" customWidth="1"/>
    <col min="8448" max="8448" width="12.5703125" style="1" customWidth="1"/>
    <col min="8449" max="8449" width="13.85546875" style="1" customWidth="1"/>
    <col min="8450" max="8450" width="13.42578125" style="1" customWidth="1"/>
    <col min="8451" max="8451" width="11" style="1" customWidth="1"/>
    <col min="8452" max="8452" width="17.7109375" style="1" bestFit="1" customWidth="1"/>
    <col min="8453" max="8454" width="9.140625" style="1"/>
    <col min="8455" max="8455" width="10.140625" style="1" customWidth="1"/>
    <col min="8456" max="8697" width="9.140625" style="1"/>
    <col min="8698" max="8698" width="13.28515625" style="1" customWidth="1"/>
    <col min="8699" max="8699" width="10.5703125" style="1" customWidth="1"/>
    <col min="8700" max="8700" width="12.140625" style="1" customWidth="1"/>
    <col min="8701" max="8701" width="8.140625" style="1" bestFit="1" customWidth="1"/>
    <col min="8702" max="8702" width="11.5703125" style="1" bestFit="1" customWidth="1"/>
    <col min="8703" max="8703" width="11.140625" style="1" customWidth="1"/>
    <col min="8704" max="8704" width="12.5703125" style="1" customWidth="1"/>
    <col min="8705" max="8705" width="13.85546875" style="1" customWidth="1"/>
    <col min="8706" max="8706" width="13.42578125" style="1" customWidth="1"/>
    <col min="8707" max="8707" width="11" style="1" customWidth="1"/>
    <col min="8708" max="8708" width="17.7109375" style="1" bestFit="1" customWidth="1"/>
    <col min="8709" max="8710" width="9.140625" style="1"/>
    <col min="8711" max="8711" width="10.140625" style="1" customWidth="1"/>
    <col min="8712" max="8953" width="9.140625" style="1"/>
    <col min="8954" max="8954" width="13.28515625" style="1" customWidth="1"/>
    <col min="8955" max="8955" width="10.5703125" style="1" customWidth="1"/>
    <col min="8956" max="8956" width="12.140625" style="1" customWidth="1"/>
    <col min="8957" max="8957" width="8.140625" style="1" bestFit="1" customWidth="1"/>
    <col min="8958" max="8958" width="11.5703125" style="1" bestFit="1" customWidth="1"/>
    <col min="8959" max="8959" width="11.140625" style="1" customWidth="1"/>
    <col min="8960" max="8960" width="12.5703125" style="1" customWidth="1"/>
    <col min="8961" max="8961" width="13.85546875" style="1" customWidth="1"/>
    <col min="8962" max="8962" width="13.42578125" style="1" customWidth="1"/>
    <col min="8963" max="8963" width="11" style="1" customWidth="1"/>
    <col min="8964" max="8964" width="17.7109375" style="1" bestFit="1" customWidth="1"/>
    <col min="8965" max="8966" width="9.140625" style="1"/>
    <col min="8967" max="8967" width="10.140625" style="1" customWidth="1"/>
    <col min="8968" max="9209" width="9.140625" style="1"/>
    <col min="9210" max="9210" width="13.28515625" style="1" customWidth="1"/>
    <col min="9211" max="9211" width="10.5703125" style="1" customWidth="1"/>
    <col min="9212" max="9212" width="12.140625" style="1" customWidth="1"/>
    <col min="9213" max="9213" width="8.140625" style="1" bestFit="1" customWidth="1"/>
    <col min="9214" max="9214" width="11.5703125" style="1" bestFit="1" customWidth="1"/>
    <col min="9215" max="9215" width="11.140625" style="1" customWidth="1"/>
    <col min="9216" max="9216" width="12.5703125" style="1" customWidth="1"/>
    <col min="9217" max="9217" width="13.85546875" style="1" customWidth="1"/>
    <col min="9218" max="9218" width="13.42578125" style="1" customWidth="1"/>
    <col min="9219" max="9219" width="11" style="1" customWidth="1"/>
    <col min="9220" max="9220" width="17.7109375" style="1" bestFit="1" customWidth="1"/>
    <col min="9221" max="9222" width="9.140625" style="1"/>
    <col min="9223" max="9223" width="10.140625" style="1" customWidth="1"/>
    <col min="9224" max="9465" width="9.140625" style="1"/>
    <col min="9466" max="9466" width="13.28515625" style="1" customWidth="1"/>
    <col min="9467" max="9467" width="10.5703125" style="1" customWidth="1"/>
    <col min="9468" max="9468" width="12.140625" style="1" customWidth="1"/>
    <col min="9469" max="9469" width="8.140625" style="1" bestFit="1" customWidth="1"/>
    <col min="9470" max="9470" width="11.5703125" style="1" bestFit="1" customWidth="1"/>
    <col min="9471" max="9471" width="11.140625" style="1" customWidth="1"/>
    <col min="9472" max="9472" width="12.5703125" style="1" customWidth="1"/>
    <col min="9473" max="9473" width="13.85546875" style="1" customWidth="1"/>
    <col min="9474" max="9474" width="13.42578125" style="1" customWidth="1"/>
    <col min="9475" max="9475" width="11" style="1" customWidth="1"/>
    <col min="9476" max="9476" width="17.7109375" style="1" bestFit="1" customWidth="1"/>
    <col min="9477" max="9478" width="9.140625" style="1"/>
    <col min="9479" max="9479" width="10.140625" style="1" customWidth="1"/>
    <col min="9480" max="9721" width="9.140625" style="1"/>
    <col min="9722" max="9722" width="13.28515625" style="1" customWidth="1"/>
    <col min="9723" max="9723" width="10.5703125" style="1" customWidth="1"/>
    <col min="9724" max="9724" width="12.140625" style="1" customWidth="1"/>
    <col min="9725" max="9725" width="8.140625" style="1" bestFit="1" customWidth="1"/>
    <col min="9726" max="9726" width="11.5703125" style="1" bestFit="1" customWidth="1"/>
    <col min="9727" max="9727" width="11.140625" style="1" customWidth="1"/>
    <col min="9728" max="9728" width="12.5703125" style="1" customWidth="1"/>
    <col min="9729" max="9729" width="13.85546875" style="1" customWidth="1"/>
    <col min="9730" max="9730" width="13.42578125" style="1" customWidth="1"/>
    <col min="9731" max="9731" width="11" style="1" customWidth="1"/>
    <col min="9732" max="9732" width="17.7109375" style="1" bestFit="1" customWidth="1"/>
    <col min="9733" max="9734" width="9.140625" style="1"/>
    <col min="9735" max="9735" width="10.140625" style="1" customWidth="1"/>
    <col min="9736" max="9977" width="9.140625" style="1"/>
    <col min="9978" max="9978" width="13.28515625" style="1" customWidth="1"/>
    <col min="9979" max="9979" width="10.5703125" style="1" customWidth="1"/>
    <col min="9980" max="9980" width="12.140625" style="1" customWidth="1"/>
    <col min="9981" max="9981" width="8.140625" style="1" bestFit="1" customWidth="1"/>
    <col min="9982" max="9982" width="11.5703125" style="1" bestFit="1" customWidth="1"/>
    <col min="9983" max="9983" width="11.140625" style="1" customWidth="1"/>
    <col min="9984" max="9984" width="12.5703125" style="1" customWidth="1"/>
    <col min="9985" max="9985" width="13.85546875" style="1" customWidth="1"/>
    <col min="9986" max="9986" width="13.42578125" style="1" customWidth="1"/>
    <col min="9987" max="9987" width="11" style="1" customWidth="1"/>
    <col min="9988" max="9988" width="17.7109375" style="1" bestFit="1" customWidth="1"/>
    <col min="9989" max="9990" width="9.140625" style="1"/>
    <col min="9991" max="9991" width="10.140625" style="1" customWidth="1"/>
    <col min="9992" max="10233" width="9.140625" style="1"/>
    <col min="10234" max="10234" width="13.28515625" style="1" customWidth="1"/>
    <col min="10235" max="10235" width="10.5703125" style="1" customWidth="1"/>
    <col min="10236" max="10236" width="12.140625" style="1" customWidth="1"/>
    <col min="10237" max="10237" width="8.140625" style="1" bestFit="1" customWidth="1"/>
    <col min="10238" max="10238" width="11.5703125" style="1" bestFit="1" customWidth="1"/>
    <col min="10239" max="10239" width="11.140625" style="1" customWidth="1"/>
    <col min="10240" max="10240" width="12.5703125" style="1" customWidth="1"/>
    <col min="10241" max="10241" width="13.85546875" style="1" customWidth="1"/>
    <col min="10242" max="10242" width="13.42578125" style="1" customWidth="1"/>
    <col min="10243" max="10243" width="11" style="1" customWidth="1"/>
    <col min="10244" max="10244" width="17.7109375" style="1" bestFit="1" customWidth="1"/>
    <col min="10245" max="10246" width="9.140625" style="1"/>
    <col min="10247" max="10247" width="10.140625" style="1" customWidth="1"/>
    <col min="10248" max="10489" width="9.140625" style="1"/>
    <col min="10490" max="10490" width="13.28515625" style="1" customWidth="1"/>
    <col min="10491" max="10491" width="10.5703125" style="1" customWidth="1"/>
    <col min="10492" max="10492" width="12.140625" style="1" customWidth="1"/>
    <col min="10493" max="10493" width="8.140625" style="1" bestFit="1" customWidth="1"/>
    <col min="10494" max="10494" width="11.5703125" style="1" bestFit="1" customWidth="1"/>
    <col min="10495" max="10495" width="11.140625" style="1" customWidth="1"/>
    <col min="10496" max="10496" width="12.5703125" style="1" customWidth="1"/>
    <col min="10497" max="10497" width="13.85546875" style="1" customWidth="1"/>
    <col min="10498" max="10498" width="13.42578125" style="1" customWidth="1"/>
    <col min="10499" max="10499" width="11" style="1" customWidth="1"/>
    <col min="10500" max="10500" width="17.7109375" style="1" bestFit="1" customWidth="1"/>
    <col min="10501" max="10502" width="9.140625" style="1"/>
    <col min="10503" max="10503" width="10.140625" style="1" customWidth="1"/>
    <col min="10504" max="10745" width="9.140625" style="1"/>
    <col min="10746" max="10746" width="13.28515625" style="1" customWidth="1"/>
    <col min="10747" max="10747" width="10.5703125" style="1" customWidth="1"/>
    <col min="10748" max="10748" width="12.140625" style="1" customWidth="1"/>
    <col min="10749" max="10749" width="8.140625" style="1" bestFit="1" customWidth="1"/>
    <col min="10750" max="10750" width="11.5703125" style="1" bestFit="1" customWidth="1"/>
    <col min="10751" max="10751" width="11.140625" style="1" customWidth="1"/>
    <col min="10752" max="10752" width="12.5703125" style="1" customWidth="1"/>
    <col min="10753" max="10753" width="13.85546875" style="1" customWidth="1"/>
    <col min="10754" max="10754" width="13.42578125" style="1" customWidth="1"/>
    <col min="10755" max="10755" width="11" style="1" customWidth="1"/>
    <col min="10756" max="10756" width="17.7109375" style="1" bestFit="1" customWidth="1"/>
    <col min="10757" max="10758" width="9.140625" style="1"/>
    <col min="10759" max="10759" width="10.140625" style="1" customWidth="1"/>
    <col min="10760" max="11001" width="9.140625" style="1"/>
    <col min="11002" max="11002" width="13.28515625" style="1" customWidth="1"/>
    <col min="11003" max="11003" width="10.5703125" style="1" customWidth="1"/>
    <col min="11004" max="11004" width="12.140625" style="1" customWidth="1"/>
    <col min="11005" max="11005" width="8.140625" style="1" bestFit="1" customWidth="1"/>
    <col min="11006" max="11006" width="11.5703125" style="1" bestFit="1" customWidth="1"/>
    <col min="11007" max="11007" width="11.140625" style="1" customWidth="1"/>
    <col min="11008" max="11008" width="12.5703125" style="1" customWidth="1"/>
    <col min="11009" max="11009" width="13.85546875" style="1" customWidth="1"/>
    <col min="11010" max="11010" width="13.42578125" style="1" customWidth="1"/>
    <col min="11011" max="11011" width="11" style="1" customWidth="1"/>
    <col min="11012" max="11012" width="17.7109375" style="1" bestFit="1" customWidth="1"/>
    <col min="11013" max="11014" width="9.140625" style="1"/>
    <col min="11015" max="11015" width="10.140625" style="1" customWidth="1"/>
    <col min="11016" max="11257" width="9.140625" style="1"/>
    <col min="11258" max="11258" width="13.28515625" style="1" customWidth="1"/>
    <col min="11259" max="11259" width="10.5703125" style="1" customWidth="1"/>
    <col min="11260" max="11260" width="12.140625" style="1" customWidth="1"/>
    <col min="11261" max="11261" width="8.140625" style="1" bestFit="1" customWidth="1"/>
    <col min="11262" max="11262" width="11.5703125" style="1" bestFit="1" customWidth="1"/>
    <col min="11263" max="11263" width="11.140625" style="1" customWidth="1"/>
    <col min="11264" max="11264" width="12.5703125" style="1" customWidth="1"/>
    <col min="11265" max="11265" width="13.85546875" style="1" customWidth="1"/>
    <col min="11266" max="11266" width="13.42578125" style="1" customWidth="1"/>
    <col min="11267" max="11267" width="11" style="1" customWidth="1"/>
    <col min="11268" max="11268" width="17.7109375" style="1" bestFit="1" customWidth="1"/>
    <col min="11269" max="11270" width="9.140625" style="1"/>
    <col min="11271" max="11271" width="10.140625" style="1" customWidth="1"/>
    <col min="11272" max="11513" width="9.140625" style="1"/>
    <col min="11514" max="11514" width="13.28515625" style="1" customWidth="1"/>
    <col min="11515" max="11515" width="10.5703125" style="1" customWidth="1"/>
    <col min="11516" max="11516" width="12.140625" style="1" customWidth="1"/>
    <col min="11517" max="11517" width="8.140625" style="1" bestFit="1" customWidth="1"/>
    <col min="11518" max="11518" width="11.5703125" style="1" bestFit="1" customWidth="1"/>
    <col min="11519" max="11519" width="11.140625" style="1" customWidth="1"/>
    <col min="11520" max="11520" width="12.5703125" style="1" customWidth="1"/>
    <col min="11521" max="11521" width="13.85546875" style="1" customWidth="1"/>
    <col min="11522" max="11522" width="13.42578125" style="1" customWidth="1"/>
    <col min="11523" max="11523" width="11" style="1" customWidth="1"/>
    <col min="11524" max="11524" width="17.7109375" style="1" bestFit="1" customWidth="1"/>
    <col min="11525" max="11526" width="9.140625" style="1"/>
    <col min="11527" max="11527" width="10.140625" style="1" customWidth="1"/>
    <col min="11528" max="11769" width="9.140625" style="1"/>
    <col min="11770" max="11770" width="13.28515625" style="1" customWidth="1"/>
    <col min="11771" max="11771" width="10.5703125" style="1" customWidth="1"/>
    <col min="11772" max="11772" width="12.140625" style="1" customWidth="1"/>
    <col min="11773" max="11773" width="8.140625" style="1" bestFit="1" customWidth="1"/>
    <col min="11774" max="11774" width="11.5703125" style="1" bestFit="1" customWidth="1"/>
    <col min="11775" max="11775" width="11.140625" style="1" customWidth="1"/>
    <col min="11776" max="11776" width="12.5703125" style="1" customWidth="1"/>
    <col min="11777" max="11777" width="13.85546875" style="1" customWidth="1"/>
    <col min="11778" max="11778" width="13.42578125" style="1" customWidth="1"/>
    <col min="11779" max="11779" width="11" style="1" customWidth="1"/>
    <col min="11780" max="11780" width="17.7109375" style="1" bestFit="1" customWidth="1"/>
    <col min="11781" max="11782" width="9.140625" style="1"/>
    <col min="11783" max="11783" width="10.140625" style="1" customWidth="1"/>
    <col min="11784" max="12025" width="9.140625" style="1"/>
    <col min="12026" max="12026" width="13.28515625" style="1" customWidth="1"/>
    <col min="12027" max="12027" width="10.5703125" style="1" customWidth="1"/>
    <col min="12028" max="12028" width="12.140625" style="1" customWidth="1"/>
    <col min="12029" max="12029" width="8.140625" style="1" bestFit="1" customWidth="1"/>
    <col min="12030" max="12030" width="11.5703125" style="1" bestFit="1" customWidth="1"/>
    <col min="12031" max="12031" width="11.140625" style="1" customWidth="1"/>
    <col min="12032" max="12032" width="12.5703125" style="1" customWidth="1"/>
    <col min="12033" max="12033" width="13.85546875" style="1" customWidth="1"/>
    <col min="12034" max="12034" width="13.42578125" style="1" customWidth="1"/>
    <col min="12035" max="12035" width="11" style="1" customWidth="1"/>
    <col min="12036" max="12036" width="17.7109375" style="1" bestFit="1" customWidth="1"/>
    <col min="12037" max="12038" width="9.140625" style="1"/>
    <col min="12039" max="12039" width="10.140625" style="1" customWidth="1"/>
    <col min="12040" max="12281" width="9.140625" style="1"/>
    <col min="12282" max="12282" width="13.28515625" style="1" customWidth="1"/>
    <col min="12283" max="12283" width="10.5703125" style="1" customWidth="1"/>
    <col min="12284" max="12284" width="12.140625" style="1" customWidth="1"/>
    <col min="12285" max="12285" width="8.140625" style="1" bestFit="1" customWidth="1"/>
    <col min="12286" max="12286" width="11.5703125" style="1" bestFit="1" customWidth="1"/>
    <col min="12287" max="12287" width="11.140625" style="1" customWidth="1"/>
    <col min="12288" max="12288" width="12.5703125" style="1" customWidth="1"/>
    <col min="12289" max="12289" width="13.85546875" style="1" customWidth="1"/>
    <col min="12290" max="12290" width="13.42578125" style="1" customWidth="1"/>
    <col min="12291" max="12291" width="11" style="1" customWidth="1"/>
    <col min="12292" max="12292" width="17.7109375" style="1" bestFit="1" customWidth="1"/>
    <col min="12293" max="12294" width="9.140625" style="1"/>
    <col min="12295" max="12295" width="10.140625" style="1" customWidth="1"/>
    <col min="12296" max="12537" width="9.140625" style="1"/>
    <col min="12538" max="12538" width="13.28515625" style="1" customWidth="1"/>
    <col min="12539" max="12539" width="10.5703125" style="1" customWidth="1"/>
    <col min="12540" max="12540" width="12.140625" style="1" customWidth="1"/>
    <col min="12541" max="12541" width="8.140625" style="1" bestFit="1" customWidth="1"/>
    <col min="12542" max="12542" width="11.5703125" style="1" bestFit="1" customWidth="1"/>
    <col min="12543" max="12543" width="11.140625" style="1" customWidth="1"/>
    <col min="12544" max="12544" width="12.5703125" style="1" customWidth="1"/>
    <col min="12545" max="12545" width="13.85546875" style="1" customWidth="1"/>
    <col min="12546" max="12546" width="13.42578125" style="1" customWidth="1"/>
    <col min="12547" max="12547" width="11" style="1" customWidth="1"/>
    <col min="12548" max="12548" width="17.7109375" style="1" bestFit="1" customWidth="1"/>
    <col min="12549" max="12550" width="9.140625" style="1"/>
    <col min="12551" max="12551" width="10.140625" style="1" customWidth="1"/>
    <col min="12552" max="12793" width="9.140625" style="1"/>
    <col min="12794" max="12794" width="13.28515625" style="1" customWidth="1"/>
    <col min="12795" max="12795" width="10.5703125" style="1" customWidth="1"/>
    <col min="12796" max="12796" width="12.140625" style="1" customWidth="1"/>
    <col min="12797" max="12797" width="8.140625" style="1" bestFit="1" customWidth="1"/>
    <col min="12798" max="12798" width="11.5703125" style="1" bestFit="1" customWidth="1"/>
    <col min="12799" max="12799" width="11.140625" style="1" customWidth="1"/>
    <col min="12800" max="12800" width="12.5703125" style="1" customWidth="1"/>
    <col min="12801" max="12801" width="13.85546875" style="1" customWidth="1"/>
    <col min="12802" max="12802" width="13.42578125" style="1" customWidth="1"/>
    <col min="12803" max="12803" width="11" style="1" customWidth="1"/>
    <col min="12804" max="12804" width="17.7109375" style="1" bestFit="1" customWidth="1"/>
    <col min="12805" max="12806" width="9.140625" style="1"/>
    <col min="12807" max="12807" width="10.140625" style="1" customWidth="1"/>
    <col min="12808" max="13049" width="9.140625" style="1"/>
    <col min="13050" max="13050" width="13.28515625" style="1" customWidth="1"/>
    <col min="13051" max="13051" width="10.5703125" style="1" customWidth="1"/>
    <col min="13052" max="13052" width="12.140625" style="1" customWidth="1"/>
    <col min="13053" max="13053" width="8.140625" style="1" bestFit="1" customWidth="1"/>
    <col min="13054" max="13054" width="11.5703125" style="1" bestFit="1" customWidth="1"/>
    <col min="13055" max="13055" width="11.140625" style="1" customWidth="1"/>
    <col min="13056" max="13056" width="12.5703125" style="1" customWidth="1"/>
    <col min="13057" max="13057" width="13.85546875" style="1" customWidth="1"/>
    <col min="13058" max="13058" width="13.42578125" style="1" customWidth="1"/>
    <col min="13059" max="13059" width="11" style="1" customWidth="1"/>
    <col min="13060" max="13060" width="17.7109375" style="1" bestFit="1" customWidth="1"/>
    <col min="13061" max="13062" width="9.140625" style="1"/>
    <col min="13063" max="13063" width="10.140625" style="1" customWidth="1"/>
    <col min="13064" max="13305" width="9.140625" style="1"/>
    <col min="13306" max="13306" width="13.28515625" style="1" customWidth="1"/>
    <col min="13307" max="13307" width="10.5703125" style="1" customWidth="1"/>
    <col min="13308" max="13308" width="12.140625" style="1" customWidth="1"/>
    <col min="13309" max="13309" width="8.140625" style="1" bestFit="1" customWidth="1"/>
    <col min="13310" max="13310" width="11.5703125" style="1" bestFit="1" customWidth="1"/>
    <col min="13311" max="13311" width="11.140625" style="1" customWidth="1"/>
    <col min="13312" max="13312" width="12.5703125" style="1" customWidth="1"/>
    <col min="13313" max="13313" width="13.85546875" style="1" customWidth="1"/>
    <col min="13314" max="13314" width="13.42578125" style="1" customWidth="1"/>
    <col min="13315" max="13315" width="11" style="1" customWidth="1"/>
    <col min="13316" max="13316" width="17.7109375" style="1" bestFit="1" customWidth="1"/>
    <col min="13317" max="13318" width="9.140625" style="1"/>
    <col min="13319" max="13319" width="10.140625" style="1" customWidth="1"/>
    <col min="13320" max="13561" width="9.140625" style="1"/>
    <col min="13562" max="13562" width="13.28515625" style="1" customWidth="1"/>
    <col min="13563" max="13563" width="10.5703125" style="1" customWidth="1"/>
    <col min="13564" max="13564" width="12.140625" style="1" customWidth="1"/>
    <col min="13565" max="13565" width="8.140625" style="1" bestFit="1" customWidth="1"/>
    <col min="13566" max="13566" width="11.5703125" style="1" bestFit="1" customWidth="1"/>
    <col min="13567" max="13567" width="11.140625" style="1" customWidth="1"/>
    <col min="13568" max="13568" width="12.5703125" style="1" customWidth="1"/>
    <col min="13569" max="13569" width="13.85546875" style="1" customWidth="1"/>
    <col min="13570" max="13570" width="13.42578125" style="1" customWidth="1"/>
    <col min="13571" max="13571" width="11" style="1" customWidth="1"/>
    <col min="13572" max="13572" width="17.7109375" style="1" bestFit="1" customWidth="1"/>
    <col min="13573" max="13574" width="9.140625" style="1"/>
    <col min="13575" max="13575" width="10.140625" style="1" customWidth="1"/>
    <col min="13576" max="13817" width="9.140625" style="1"/>
    <col min="13818" max="13818" width="13.28515625" style="1" customWidth="1"/>
    <col min="13819" max="13819" width="10.5703125" style="1" customWidth="1"/>
    <col min="13820" max="13820" width="12.140625" style="1" customWidth="1"/>
    <col min="13821" max="13821" width="8.140625" style="1" bestFit="1" customWidth="1"/>
    <col min="13822" max="13822" width="11.5703125" style="1" bestFit="1" customWidth="1"/>
    <col min="13823" max="13823" width="11.140625" style="1" customWidth="1"/>
    <col min="13824" max="13824" width="12.5703125" style="1" customWidth="1"/>
    <col min="13825" max="13825" width="13.85546875" style="1" customWidth="1"/>
    <col min="13826" max="13826" width="13.42578125" style="1" customWidth="1"/>
    <col min="13827" max="13827" width="11" style="1" customWidth="1"/>
    <col min="13828" max="13828" width="17.7109375" style="1" bestFit="1" customWidth="1"/>
    <col min="13829" max="13830" width="9.140625" style="1"/>
    <col min="13831" max="13831" width="10.140625" style="1" customWidth="1"/>
    <col min="13832" max="14073" width="9.140625" style="1"/>
    <col min="14074" max="14074" width="13.28515625" style="1" customWidth="1"/>
    <col min="14075" max="14075" width="10.5703125" style="1" customWidth="1"/>
    <col min="14076" max="14076" width="12.140625" style="1" customWidth="1"/>
    <col min="14077" max="14077" width="8.140625" style="1" bestFit="1" customWidth="1"/>
    <col min="14078" max="14078" width="11.5703125" style="1" bestFit="1" customWidth="1"/>
    <col min="14079" max="14079" width="11.140625" style="1" customWidth="1"/>
    <col min="14080" max="14080" width="12.5703125" style="1" customWidth="1"/>
    <col min="14081" max="14081" width="13.85546875" style="1" customWidth="1"/>
    <col min="14082" max="14082" width="13.42578125" style="1" customWidth="1"/>
    <col min="14083" max="14083" width="11" style="1" customWidth="1"/>
    <col min="14084" max="14084" width="17.7109375" style="1" bestFit="1" customWidth="1"/>
    <col min="14085" max="14086" width="9.140625" style="1"/>
    <col min="14087" max="14087" width="10.140625" style="1" customWidth="1"/>
    <col min="14088" max="14329" width="9.140625" style="1"/>
    <col min="14330" max="14330" width="13.28515625" style="1" customWidth="1"/>
    <col min="14331" max="14331" width="10.5703125" style="1" customWidth="1"/>
    <col min="14332" max="14332" width="12.140625" style="1" customWidth="1"/>
    <col min="14333" max="14333" width="8.140625" style="1" bestFit="1" customWidth="1"/>
    <col min="14334" max="14334" width="11.5703125" style="1" bestFit="1" customWidth="1"/>
    <col min="14335" max="14335" width="11.140625" style="1" customWidth="1"/>
    <col min="14336" max="14336" width="12.5703125" style="1" customWidth="1"/>
    <col min="14337" max="14337" width="13.85546875" style="1" customWidth="1"/>
    <col min="14338" max="14338" width="13.42578125" style="1" customWidth="1"/>
    <col min="14339" max="14339" width="11" style="1" customWidth="1"/>
    <col min="14340" max="14340" width="17.7109375" style="1" bestFit="1" customWidth="1"/>
    <col min="14341" max="14342" width="9.140625" style="1"/>
    <col min="14343" max="14343" width="10.140625" style="1" customWidth="1"/>
    <col min="14344" max="14585" width="9.140625" style="1"/>
    <col min="14586" max="14586" width="13.28515625" style="1" customWidth="1"/>
    <col min="14587" max="14587" width="10.5703125" style="1" customWidth="1"/>
    <col min="14588" max="14588" width="12.140625" style="1" customWidth="1"/>
    <col min="14589" max="14589" width="8.140625" style="1" bestFit="1" customWidth="1"/>
    <col min="14590" max="14590" width="11.5703125" style="1" bestFit="1" customWidth="1"/>
    <col min="14591" max="14591" width="11.140625" style="1" customWidth="1"/>
    <col min="14592" max="14592" width="12.5703125" style="1" customWidth="1"/>
    <col min="14593" max="14593" width="13.85546875" style="1" customWidth="1"/>
    <col min="14594" max="14594" width="13.42578125" style="1" customWidth="1"/>
    <col min="14595" max="14595" width="11" style="1" customWidth="1"/>
    <col min="14596" max="14596" width="17.7109375" style="1" bestFit="1" customWidth="1"/>
    <col min="14597" max="14598" width="9.140625" style="1"/>
    <col min="14599" max="14599" width="10.140625" style="1" customWidth="1"/>
    <col min="14600" max="14841" width="9.140625" style="1"/>
    <col min="14842" max="14842" width="13.28515625" style="1" customWidth="1"/>
    <col min="14843" max="14843" width="10.5703125" style="1" customWidth="1"/>
    <col min="14844" max="14844" width="12.140625" style="1" customWidth="1"/>
    <col min="14845" max="14845" width="8.140625" style="1" bestFit="1" customWidth="1"/>
    <col min="14846" max="14846" width="11.5703125" style="1" bestFit="1" customWidth="1"/>
    <col min="14847" max="14847" width="11.140625" style="1" customWidth="1"/>
    <col min="14848" max="14848" width="12.5703125" style="1" customWidth="1"/>
    <col min="14849" max="14849" width="13.85546875" style="1" customWidth="1"/>
    <col min="14850" max="14850" width="13.42578125" style="1" customWidth="1"/>
    <col min="14851" max="14851" width="11" style="1" customWidth="1"/>
    <col min="14852" max="14852" width="17.7109375" style="1" bestFit="1" customWidth="1"/>
    <col min="14853" max="14854" width="9.140625" style="1"/>
    <col min="14855" max="14855" width="10.140625" style="1" customWidth="1"/>
    <col min="14856" max="15097" width="9.140625" style="1"/>
    <col min="15098" max="15098" width="13.28515625" style="1" customWidth="1"/>
    <col min="15099" max="15099" width="10.5703125" style="1" customWidth="1"/>
    <col min="15100" max="15100" width="12.140625" style="1" customWidth="1"/>
    <col min="15101" max="15101" width="8.140625" style="1" bestFit="1" customWidth="1"/>
    <col min="15102" max="15102" width="11.5703125" style="1" bestFit="1" customWidth="1"/>
    <col min="15103" max="15103" width="11.140625" style="1" customWidth="1"/>
    <col min="15104" max="15104" width="12.5703125" style="1" customWidth="1"/>
    <col min="15105" max="15105" width="13.85546875" style="1" customWidth="1"/>
    <col min="15106" max="15106" width="13.42578125" style="1" customWidth="1"/>
    <col min="15107" max="15107" width="11" style="1" customWidth="1"/>
    <col min="15108" max="15108" width="17.7109375" style="1" bestFit="1" customWidth="1"/>
    <col min="15109" max="15110" width="9.140625" style="1"/>
    <col min="15111" max="15111" width="10.140625" style="1" customWidth="1"/>
    <col min="15112" max="15353" width="9.140625" style="1"/>
    <col min="15354" max="15354" width="13.28515625" style="1" customWidth="1"/>
    <col min="15355" max="15355" width="10.5703125" style="1" customWidth="1"/>
    <col min="15356" max="15356" width="12.140625" style="1" customWidth="1"/>
    <col min="15357" max="15357" width="8.140625" style="1" bestFit="1" customWidth="1"/>
    <col min="15358" max="15358" width="11.5703125" style="1" bestFit="1" customWidth="1"/>
    <col min="15359" max="15359" width="11.140625" style="1" customWidth="1"/>
    <col min="15360" max="15360" width="12.5703125" style="1" customWidth="1"/>
    <col min="15361" max="15361" width="13.85546875" style="1" customWidth="1"/>
    <col min="15362" max="15362" width="13.42578125" style="1" customWidth="1"/>
    <col min="15363" max="15363" width="11" style="1" customWidth="1"/>
    <col min="15364" max="15364" width="17.7109375" style="1" bestFit="1" customWidth="1"/>
    <col min="15365" max="15366" width="9.140625" style="1"/>
    <col min="15367" max="15367" width="10.140625" style="1" customWidth="1"/>
    <col min="15368" max="15609" width="9.140625" style="1"/>
    <col min="15610" max="15610" width="13.28515625" style="1" customWidth="1"/>
    <col min="15611" max="15611" width="10.5703125" style="1" customWidth="1"/>
    <col min="15612" max="15612" width="12.140625" style="1" customWidth="1"/>
    <col min="15613" max="15613" width="8.140625" style="1" bestFit="1" customWidth="1"/>
    <col min="15614" max="15614" width="11.5703125" style="1" bestFit="1" customWidth="1"/>
    <col min="15615" max="15615" width="11.140625" style="1" customWidth="1"/>
    <col min="15616" max="15616" width="12.5703125" style="1" customWidth="1"/>
    <col min="15617" max="15617" width="13.85546875" style="1" customWidth="1"/>
    <col min="15618" max="15618" width="13.42578125" style="1" customWidth="1"/>
    <col min="15619" max="15619" width="11" style="1" customWidth="1"/>
    <col min="15620" max="15620" width="17.7109375" style="1" bestFit="1" customWidth="1"/>
    <col min="15621" max="15622" width="9.140625" style="1"/>
    <col min="15623" max="15623" width="10.140625" style="1" customWidth="1"/>
    <col min="15624" max="15865" width="9.140625" style="1"/>
    <col min="15866" max="15866" width="13.28515625" style="1" customWidth="1"/>
    <col min="15867" max="15867" width="10.5703125" style="1" customWidth="1"/>
    <col min="15868" max="15868" width="12.140625" style="1" customWidth="1"/>
    <col min="15869" max="15869" width="8.140625" style="1" bestFit="1" customWidth="1"/>
    <col min="15870" max="15870" width="11.5703125" style="1" bestFit="1" customWidth="1"/>
    <col min="15871" max="15871" width="11.140625" style="1" customWidth="1"/>
    <col min="15872" max="15872" width="12.5703125" style="1" customWidth="1"/>
    <col min="15873" max="15873" width="13.85546875" style="1" customWidth="1"/>
    <col min="15874" max="15874" width="13.42578125" style="1" customWidth="1"/>
    <col min="15875" max="15875" width="11" style="1" customWidth="1"/>
    <col min="15876" max="15876" width="17.7109375" style="1" bestFit="1" customWidth="1"/>
    <col min="15877" max="15878" width="9.140625" style="1"/>
    <col min="15879" max="15879" width="10.140625" style="1" customWidth="1"/>
    <col min="15880" max="16121" width="9.140625" style="1"/>
    <col min="16122" max="16122" width="13.28515625" style="1" customWidth="1"/>
    <col min="16123" max="16123" width="10.5703125" style="1" customWidth="1"/>
    <col min="16124" max="16124" width="12.140625" style="1" customWidth="1"/>
    <col min="16125" max="16125" width="8.140625" style="1" bestFit="1" customWidth="1"/>
    <col min="16126" max="16126" width="11.5703125" style="1" bestFit="1" customWidth="1"/>
    <col min="16127" max="16127" width="11.140625" style="1" customWidth="1"/>
    <col min="16128" max="16128" width="12.5703125" style="1" customWidth="1"/>
    <col min="16129" max="16129" width="13.85546875" style="1" customWidth="1"/>
    <col min="16130" max="16130" width="13.42578125" style="1" customWidth="1"/>
    <col min="16131" max="16131" width="11" style="1" customWidth="1"/>
    <col min="16132" max="16132" width="17.7109375" style="1" bestFit="1" customWidth="1"/>
    <col min="16133" max="16134" width="9.140625" style="1"/>
    <col min="16135" max="16135" width="10.140625" style="1" customWidth="1"/>
    <col min="16136" max="16384" width="9.140625" style="1"/>
  </cols>
  <sheetData>
    <row r="1" spans="1:48" s="49" customFormat="1" ht="21" customHeight="1" x14ac:dyDescent="0.25">
      <c r="A1" s="48" t="s">
        <v>61</v>
      </c>
    </row>
    <row r="2" spans="1:48" s="49" customFormat="1" ht="19.5" customHeight="1" thickBot="1" x14ac:dyDescent="0.25"/>
    <row r="3" spans="1:48" s="3" customFormat="1" ht="13.5" customHeight="1" thickTop="1" x14ac:dyDescent="0.25">
      <c r="A3" s="2"/>
      <c r="B3" s="81" t="s">
        <v>1</v>
      </c>
      <c r="C3" s="82"/>
      <c r="D3" s="82"/>
      <c r="E3" s="83"/>
      <c r="F3" s="93" t="s">
        <v>18</v>
      </c>
      <c r="G3" s="93" t="s">
        <v>19</v>
      </c>
      <c r="H3" s="93" t="s">
        <v>20</v>
      </c>
      <c r="I3" s="93" t="s">
        <v>21</v>
      </c>
      <c r="J3" s="78" t="s">
        <v>48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s="3" customFormat="1" ht="13.5" customHeight="1" x14ac:dyDescent="0.25">
      <c r="A4" s="4"/>
      <c r="B4" s="84" t="s">
        <v>2</v>
      </c>
      <c r="C4" s="85"/>
      <c r="D4" s="85"/>
      <c r="E4" s="86"/>
      <c r="F4" s="94"/>
      <c r="G4" s="94"/>
      <c r="H4" s="94"/>
      <c r="I4" s="94"/>
      <c r="J4" s="7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s="3" customFormat="1" ht="16.5" customHeight="1" thickBot="1" x14ac:dyDescent="0.3">
      <c r="A5" s="4"/>
      <c r="B5" s="87" t="s">
        <v>4</v>
      </c>
      <c r="C5" s="88"/>
      <c r="D5" s="88"/>
      <c r="E5" s="89"/>
      <c r="F5" s="94"/>
      <c r="G5" s="94"/>
      <c r="H5" s="94"/>
      <c r="I5" s="94"/>
      <c r="J5" s="79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</row>
    <row r="6" spans="1:48" s="3" customFormat="1" ht="38.25" customHeight="1" thickTop="1" thickBot="1" x14ac:dyDescent="0.3">
      <c r="A6" s="5"/>
      <c r="B6" s="6" t="s">
        <v>5</v>
      </c>
      <c r="C6" s="7" t="s">
        <v>6</v>
      </c>
      <c r="D6" s="7" t="s">
        <v>17</v>
      </c>
      <c r="E6" s="8" t="s">
        <v>7</v>
      </c>
      <c r="F6" s="95"/>
      <c r="G6" s="95"/>
      <c r="H6" s="95"/>
      <c r="I6" s="95"/>
      <c r="J6" s="8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3" customFormat="1" ht="24" customHeight="1" thickTop="1" thickBot="1" x14ac:dyDescent="0.3">
      <c r="A7" s="9"/>
      <c r="B7" s="90" t="s">
        <v>0</v>
      </c>
      <c r="C7" s="91"/>
      <c r="D7" s="91"/>
      <c r="E7" s="91"/>
      <c r="F7" s="91"/>
      <c r="G7" s="91"/>
      <c r="H7" s="92"/>
      <c r="I7" s="10" t="s">
        <v>3</v>
      </c>
      <c r="J7" s="10" t="s">
        <v>22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</row>
    <row r="8" spans="1:48" s="3" customFormat="1" ht="15" hidden="1" customHeight="1" thickTop="1" x14ac:dyDescent="0.25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</row>
    <row r="9" spans="1:48" s="3" customFormat="1" ht="15.75" hidden="1" customHeight="1" x14ac:dyDescent="0.25">
      <c r="A9" s="11" t="s">
        <v>9</v>
      </c>
      <c r="B9" s="12">
        <v>1467</v>
      </c>
      <c r="C9" s="13">
        <v>932</v>
      </c>
      <c r="D9" s="13">
        <v>60945</v>
      </c>
      <c r="E9" s="19">
        <v>63344</v>
      </c>
      <c r="F9" s="20">
        <v>651</v>
      </c>
      <c r="G9" s="21">
        <v>0</v>
      </c>
      <c r="H9" s="18">
        <f>E9+F9+G9</f>
        <v>63995</v>
      </c>
      <c r="I9" s="17">
        <f>H9/31.8576</f>
        <v>2008.7828336095624</v>
      </c>
      <c r="J9" s="17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</row>
    <row r="10" spans="1:48" s="3" customFormat="1" ht="15.75" hidden="1" customHeight="1" x14ac:dyDescent="0.25">
      <c r="A10" s="11" t="s">
        <v>10</v>
      </c>
      <c r="B10" s="20">
        <v>1482</v>
      </c>
      <c r="C10" s="13">
        <v>4656</v>
      </c>
      <c r="D10" s="13">
        <v>60862</v>
      </c>
      <c r="E10" s="22" t="s">
        <v>11</v>
      </c>
      <c r="F10" s="20">
        <v>651</v>
      </c>
      <c r="G10" s="21">
        <v>0.1</v>
      </c>
      <c r="H10" s="18">
        <v>67651.100000000006</v>
      </c>
      <c r="I10" s="17">
        <f>H10/31.6102</f>
        <v>2140.1667816084682</v>
      </c>
      <c r="J10" s="17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</row>
    <row r="11" spans="1:48" s="3" customFormat="1" ht="15.75" hidden="1" customHeight="1" x14ac:dyDescent="0.25">
      <c r="A11" s="11" t="s">
        <v>12</v>
      </c>
      <c r="B11" s="23">
        <v>1500</v>
      </c>
      <c r="C11" s="13">
        <v>4813</v>
      </c>
      <c r="D11" s="13">
        <v>59242</v>
      </c>
      <c r="E11" s="23">
        <v>65555</v>
      </c>
      <c r="F11" s="20">
        <v>636</v>
      </c>
      <c r="G11" s="21">
        <v>0.2</v>
      </c>
      <c r="H11" s="18">
        <v>66191.199999999997</v>
      </c>
      <c r="I11" s="17">
        <v>2167.8435277009944</v>
      </c>
      <c r="J11" s="17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</row>
    <row r="12" spans="1:48" s="3" customFormat="1" ht="15.75" hidden="1" customHeight="1" x14ac:dyDescent="0.25">
      <c r="A12" s="11" t="s">
        <v>13</v>
      </c>
      <c r="B12" s="23">
        <v>1555</v>
      </c>
      <c r="C12" s="13">
        <v>4802</v>
      </c>
      <c r="D12" s="13">
        <v>60038</v>
      </c>
      <c r="E12" s="23">
        <v>66395</v>
      </c>
      <c r="F12" s="20">
        <v>633</v>
      </c>
      <c r="G12" s="21">
        <v>0.1</v>
      </c>
      <c r="H12" s="18">
        <f>E12+F12+G12</f>
        <v>67028.100000000006</v>
      </c>
      <c r="I12" s="17">
        <f>H12/30.2723</f>
        <v>2214.172692527492</v>
      </c>
      <c r="J12" s="17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</row>
    <row r="13" spans="1:48" s="3" customFormat="1" ht="15.75" hidden="1" customHeight="1" x14ac:dyDescent="0.25">
      <c r="A13" s="24" t="s">
        <v>14</v>
      </c>
      <c r="B13" s="25">
        <v>3867</v>
      </c>
      <c r="C13" s="13">
        <v>4677</v>
      </c>
      <c r="D13" s="13">
        <v>58869</v>
      </c>
      <c r="E13" s="26">
        <v>67413</v>
      </c>
      <c r="F13" s="27">
        <v>807</v>
      </c>
      <c r="G13" s="28">
        <v>0.2</v>
      </c>
      <c r="H13" s="18">
        <f>E13+F13+G13</f>
        <v>68220.2</v>
      </c>
      <c r="I13" s="17">
        <f>H13/30.7998</f>
        <v>2214.9559412723456</v>
      </c>
      <c r="J13" s="17"/>
      <c r="K13" s="5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</row>
    <row r="14" spans="1:48" s="3" customFormat="1" ht="15.75" hidden="1" customHeight="1" x14ac:dyDescent="0.25">
      <c r="A14" s="24" t="s">
        <v>15</v>
      </c>
      <c r="B14" s="25">
        <v>4097</v>
      </c>
      <c r="C14" s="13">
        <v>4651</v>
      </c>
      <c r="D14" s="13">
        <v>59179</v>
      </c>
      <c r="E14" s="29">
        <v>67927</v>
      </c>
      <c r="F14" s="27">
        <v>804</v>
      </c>
      <c r="G14" s="28">
        <v>0.2</v>
      </c>
      <c r="H14" s="18">
        <v>68731.199999999997</v>
      </c>
      <c r="I14" s="17">
        <f>H14/30.8466</f>
        <v>2228.161288440217</v>
      </c>
      <c r="J14" s="17"/>
      <c r="K14" s="5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</row>
    <row r="15" spans="1:48" s="3" customFormat="1" ht="15.75" hidden="1" customHeight="1" x14ac:dyDescent="0.25">
      <c r="A15" s="24" t="s">
        <v>16</v>
      </c>
      <c r="B15" s="25">
        <v>4614</v>
      </c>
      <c r="C15" s="13">
        <v>4942</v>
      </c>
      <c r="D15" s="13">
        <v>61027</v>
      </c>
      <c r="E15" s="29">
        <v>70583</v>
      </c>
      <c r="F15" s="27">
        <v>862</v>
      </c>
      <c r="G15" s="28">
        <v>0.1</v>
      </c>
      <c r="H15" s="18">
        <v>71445.100000000006</v>
      </c>
      <c r="I15" s="17">
        <f>H15/33.5965</f>
        <v>2126.5637789650709</v>
      </c>
      <c r="J15" s="17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</row>
    <row r="16" spans="1:48" s="3" customFormat="1" ht="15.75" hidden="1" customHeight="1" x14ac:dyDescent="0.25">
      <c r="A16" s="30">
        <v>40369</v>
      </c>
      <c r="B16" s="25">
        <v>3994</v>
      </c>
      <c r="C16" s="13">
        <v>4583</v>
      </c>
      <c r="D16" s="13">
        <v>60698</v>
      </c>
      <c r="E16" s="29">
        <v>69275</v>
      </c>
      <c r="F16" s="27">
        <v>1011</v>
      </c>
      <c r="G16" s="28">
        <v>0.1</v>
      </c>
      <c r="H16" s="18">
        <v>70286.100000000006</v>
      </c>
      <c r="I16" s="17">
        <f>H16/30.1817</f>
        <v>2328.765443961076</v>
      </c>
      <c r="J16" s="17"/>
      <c r="K16" s="51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</row>
    <row r="17" spans="1:48" s="3" customFormat="1" ht="15.75" hidden="1" customHeight="1" x14ac:dyDescent="0.25">
      <c r="A17" s="30">
        <v>40400</v>
      </c>
      <c r="B17" s="25">
        <v>4317</v>
      </c>
      <c r="C17" s="13">
        <v>4648</v>
      </c>
      <c r="D17" s="13">
        <v>61259</v>
      </c>
      <c r="E17" s="29">
        <v>70224</v>
      </c>
      <c r="F17" s="27">
        <v>1027</v>
      </c>
      <c r="G17" s="28">
        <v>0.2</v>
      </c>
      <c r="H17" s="18">
        <v>71251.199999999997</v>
      </c>
      <c r="I17" s="17">
        <f>H17/30.8685</f>
        <v>2308.2171145342336</v>
      </c>
      <c r="J17" s="17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</row>
    <row r="18" spans="1:48" s="3" customFormat="1" ht="15.75" hidden="1" customHeight="1" x14ac:dyDescent="0.25">
      <c r="A18" s="30">
        <v>40431</v>
      </c>
      <c r="B18" s="25">
        <v>4472</v>
      </c>
      <c r="C18" s="13">
        <v>4665</v>
      </c>
      <c r="D18" s="13">
        <v>64159</v>
      </c>
      <c r="E18" s="29">
        <v>73296</v>
      </c>
      <c r="F18" s="27">
        <v>1033</v>
      </c>
      <c r="G18" s="28">
        <v>0.2</v>
      </c>
      <c r="H18" s="18">
        <f t="shared" ref="H18:H29" si="0">E18+F18+G18</f>
        <v>74329.2</v>
      </c>
      <c r="I18" s="17">
        <f>H18/30.1123</f>
        <v>2468.3999561640921</v>
      </c>
      <c r="J18" s="17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</row>
    <row r="19" spans="1:48" s="3" customFormat="1" ht="15.75" hidden="1" customHeight="1" x14ac:dyDescent="0.25">
      <c r="A19" s="30">
        <v>40461</v>
      </c>
      <c r="B19" s="25">
        <v>4517</v>
      </c>
      <c r="C19" s="13">
        <v>4672</v>
      </c>
      <c r="D19" s="13">
        <f>E19-C19-B19</f>
        <v>63543</v>
      </c>
      <c r="E19" s="29">
        <v>72732</v>
      </c>
      <c r="F19" s="27">
        <v>1034</v>
      </c>
      <c r="G19" s="28">
        <v>0.1</v>
      </c>
      <c r="H19" s="18">
        <f t="shared" si="0"/>
        <v>73766.100000000006</v>
      </c>
      <c r="I19" s="17">
        <f>H19/29.8251</f>
        <v>2473.2892764818898</v>
      </c>
      <c r="J19" s="17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</row>
    <row r="20" spans="1:48" s="3" customFormat="1" ht="18.75" hidden="1" customHeight="1" x14ac:dyDescent="0.25">
      <c r="A20" s="31">
        <v>40492</v>
      </c>
      <c r="B20" s="25">
        <v>4594</v>
      </c>
      <c r="C20" s="13">
        <v>4636</v>
      </c>
      <c r="D20" s="13">
        <f>E20-C20-B20</f>
        <v>65831</v>
      </c>
      <c r="E20" s="29">
        <v>75061</v>
      </c>
      <c r="F20" s="20">
        <v>1024</v>
      </c>
      <c r="G20" s="28">
        <v>0.1</v>
      </c>
      <c r="H20" s="18">
        <f t="shared" si="0"/>
        <v>76085.100000000006</v>
      </c>
      <c r="I20" s="17">
        <f>H20/30.4308</f>
        <v>2500.2661776883947</v>
      </c>
      <c r="J20" s="17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</row>
    <row r="21" spans="1:48" s="3" customFormat="1" ht="18.75" hidden="1" customHeight="1" x14ac:dyDescent="0.25">
      <c r="A21" s="31">
        <v>40522</v>
      </c>
      <c r="B21" s="32">
        <v>4850</v>
      </c>
      <c r="C21" s="13">
        <v>4675</v>
      </c>
      <c r="D21" s="13">
        <v>68506</v>
      </c>
      <c r="E21" s="33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</row>
    <row r="22" spans="1:48" s="3" customFormat="1" ht="18.75" hidden="1" customHeight="1" x14ac:dyDescent="0.25">
      <c r="A22" s="31">
        <v>40554</v>
      </c>
      <c r="B22" s="32">
        <v>4453</v>
      </c>
      <c r="C22" s="13">
        <v>4604</v>
      </c>
      <c r="D22" s="13">
        <v>65545</v>
      </c>
      <c r="E22" s="33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</row>
    <row r="23" spans="1:48" s="3" customFormat="1" ht="24" hidden="1" customHeight="1" x14ac:dyDescent="0.25">
      <c r="A23" s="31">
        <v>40585</v>
      </c>
      <c r="B23" s="32">
        <v>4676</v>
      </c>
      <c r="C23" s="13">
        <v>4583</v>
      </c>
      <c r="D23" s="13">
        <v>65321</v>
      </c>
      <c r="E23" s="33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</row>
    <row r="24" spans="1:48" s="3" customFormat="1" ht="24" hidden="1" customHeight="1" x14ac:dyDescent="0.25">
      <c r="A24" s="31">
        <v>40613</v>
      </c>
      <c r="B24" s="25">
        <v>4586</v>
      </c>
      <c r="C24" s="23">
        <v>4475</v>
      </c>
      <c r="D24" s="13">
        <v>67264</v>
      </c>
      <c r="E24" s="33">
        <f t="shared" si="1"/>
        <v>76325</v>
      </c>
      <c r="F24" s="23">
        <v>1172</v>
      </c>
      <c r="G24" s="16">
        <v>0.1</v>
      </c>
      <c r="H24" s="34">
        <f t="shared" si="0"/>
        <v>77497.100000000006</v>
      </c>
      <c r="I24" s="18">
        <f>H24/28.3805</f>
        <v>2730.646042176847</v>
      </c>
      <c r="J24" s="18">
        <v>4.3660338028169017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</row>
    <row r="25" spans="1:48" s="3" customFormat="1" ht="24" hidden="1" customHeight="1" x14ac:dyDescent="0.25">
      <c r="A25" s="31">
        <v>40644</v>
      </c>
      <c r="B25" s="32">
        <v>4758</v>
      </c>
      <c r="C25" s="13">
        <v>4429</v>
      </c>
      <c r="D25" s="13">
        <v>66475</v>
      </c>
      <c r="E25" s="33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</row>
    <row r="26" spans="1:48" s="3" customFormat="1" ht="24" hidden="1" customHeight="1" x14ac:dyDescent="0.25">
      <c r="A26" s="31">
        <v>40674</v>
      </c>
      <c r="B26" s="32">
        <v>4890</v>
      </c>
      <c r="C26" s="13">
        <v>4466</v>
      </c>
      <c r="D26" s="13">
        <v>67861</v>
      </c>
      <c r="E26" s="33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</row>
    <row r="27" spans="1:48" s="3" customFormat="1" ht="24" hidden="1" customHeight="1" x14ac:dyDescent="0.25">
      <c r="A27" s="31">
        <v>40695</v>
      </c>
      <c r="B27" s="32">
        <v>4861</v>
      </c>
      <c r="C27" s="13">
        <v>4541</v>
      </c>
      <c r="D27" s="13">
        <v>70852</v>
      </c>
      <c r="E27" s="33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</row>
    <row r="28" spans="1:48" s="3" customFormat="1" ht="24" hidden="1" customHeight="1" x14ac:dyDescent="0.25">
      <c r="A28" s="31">
        <v>40725</v>
      </c>
      <c r="B28" s="32">
        <v>5075</v>
      </c>
      <c r="C28" s="13">
        <v>4442</v>
      </c>
      <c r="D28" s="13">
        <v>69531</v>
      </c>
      <c r="E28" s="33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</row>
    <row r="29" spans="1:48" s="3" customFormat="1" ht="0.75" hidden="1" customHeight="1" x14ac:dyDescent="0.25">
      <c r="A29" s="31">
        <v>40756</v>
      </c>
      <c r="B29" s="32">
        <v>5668</v>
      </c>
      <c r="C29" s="13">
        <v>4497</v>
      </c>
      <c r="D29" s="13">
        <v>69331</v>
      </c>
      <c r="E29" s="33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</row>
    <row r="30" spans="1:48" s="3" customFormat="1" ht="24" hidden="1" customHeight="1" x14ac:dyDescent="0.25">
      <c r="A30" s="31">
        <v>40787</v>
      </c>
      <c r="B30" s="35">
        <v>5942</v>
      </c>
      <c r="C30" s="13">
        <v>4544</v>
      </c>
      <c r="D30" s="13">
        <v>68208</v>
      </c>
      <c r="E30" s="33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</row>
    <row r="31" spans="1:48" s="3" customFormat="1" ht="24" hidden="1" customHeight="1" x14ac:dyDescent="0.25">
      <c r="A31" s="31">
        <v>40817</v>
      </c>
      <c r="B31" s="35">
        <v>6206</v>
      </c>
      <c r="C31" s="13">
        <v>4588</v>
      </c>
      <c r="D31" s="13">
        <v>70437</v>
      </c>
      <c r="E31" s="33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</row>
    <row r="32" spans="1:48" s="3" customFormat="1" ht="24" hidden="1" customHeight="1" x14ac:dyDescent="0.25">
      <c r="A32" s="31">
        <v>40848</v>
      </c>
      <c r="B32" s="35">
        <v>6299</v>
      </c>
      <c r="C32" s="13">
        <v>4548</v>
      </c>
      <c r="D32" s="13">
        <v>66783</v>
      </c>
      <c r="E32" s="33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</row>
    <row r="33" spans="1:48" s="3" customFormat="1" ht="24" hidden="1" customHeight="1" x14ac:dyDescent="0.25">
      <c r="A33" s="31">
        <v>40878</v>
      </c>
      <c r="B33" s="35">
        <v>5748</v>
      </c>
      <c r="C33" s="13">
        <v>4484</v>
      </c>
      <c r="D33" s="13">
        <v>69822</v>
      </c>
      <c r="E33" s="33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</row>
    <row r="34" spans="1:48" s="3" customFormat="1" ht="24" hidden="1" customHeight="1" x14ac:dyDescent="0.25">
      <c r="A34" s="31">
        <v>40909</v>
      </c>
      <c r="B34" s="35">
        <v>6382</v>
      </c>
      <c r="C34" s="13">
        <v>4503</v>
      </c>
      <c r="D34" s="13">
        <v>69112</v>
      </c>
      <c r="E34" s="33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</row>
    <row r="35" spans="1:48" s="3" customFormat="1" ht="24" hidden="1" customHeight="1" x14ac:dyDescent="0.25">
      <c r="A35" s="31">
        <v>40940</v>
      </c>
      <c r="B35" s="35">
        <v>6458</v>
      </c>
      <c r="C35" s="13">
        <v>4467</v>
      </c>
      <c r="D35" s="13">
        <v>68981</v>
      </c>
      <c r="E35" s="33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</row>
    <row r="36" spans="1:48" s="3" customFormat="1" ht="24" hidden="1" customHeight="1" x14ac:dyDescent="0.25">
      <c r="A36" s="31">
        <v>40969</v>
      </c>
      <c r="B36" s="35">
        <v>6040</v>
      </c>
      <c r="C36" s="13">
        <v>4459</v>
      </c>
      <c r="D36" s="13">
        <v>68870</v>
      </c>
      <c r="E36" s="33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1:48" s="3" customFormat="1" ht="24" hidden="1" customHeight="1" x14ac:dyDescent="0.25">
      <c r="A37" s="31">
        <v>41000</v>
      </c>
      <c r="B37" s="35">
        <v>6079</v>
      </c>
      <c r="C37" s="13">
        <v>4495</v>
      </c>
      <c r="D37" s="13">
        <v>68421</v>
      </c>
      <c r="E37" s="36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</row>
    <row r="38" spans="1:48" s="3" customFormat="1" ht="24" hidden="1" customHeight="1" x14ac:dyDescent="0.25">
      <c r="A38" s="31">
        <v>41030</v>
      </c>
      <c r="B38" s="35">
        <v>5875</v>
      </c>
      <c r="C38" s="13">
        <v>4503</v>
      </c>
      <c r="D38" s="13">
        <v>67703</v>
      </c>
      <c r="E38" s="36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</row>
    <row r="39" spans="1:48" s="3" customFormat="1" ht="1.5" hidden="1" customHeight="1" x14ac:dyDescent="0.25">
      <c r="A39" s="31">
        <v>41061</v>
      </c>
      <c r="B39" s="35">
        <v>6118</v>
      </c>
      <c r="C39" s="13">
        <v>4676</v>
      </c>
      <c r="D39" s="13">
        <v>74295</v>
      </c>
      <c r="E39" s="36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</row>
    <row r="40" spans="1:48" s="3" customFormat="1" ht="24" hidden="1" customHeight="1" x14ac:dyDescent="0.25">
      <c r="A40" s="31">
        <v>41091</v>
      </c>
      <c r="B40" s="35">
        <v>6305</v>
      </c>
      <c r="C40" s="13">
        <v>4654</v>
      </c>
      <c r="D40" s="13">
        <v>75348</v>
      </c>
      <c r="E40" s="36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</row>
    <row r="41" spans="1:48" s="3" customFormat="1" ht="24" hidden="1" customHeight="1" x14ac:dyDescent="0.25">
      <c r="A41" s="31">
        <v>41122</v>
      </c>
      <c r="B41" s="35">
        <v>6361</v>
      </c>
      <c r="C41" s="13">
        <v>4631</v>
      </c>
      <c r="D41" s="13">
        <v>75754</v>
      </c>
      <c r="E41" s="36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</row>
    <row r="42" spans="1:48" s="3" customFormat="1" ht="24" hidden="1" customHeight="1" x14ac:dyDescent="0.25">
      <c r="A42" s="31" t="s">
        <v>23</v>
      </c>
      <c r="B42" s="35">
        <v>6817</v>
      </c>
      <c r="C42" s="13">
        <v>4685</v>
      </c>
      <c r="D42" s="13">
        <v>76297</v>
      </c>
      <c r="E42" s="36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</row>
    <row r="43" spans="1:48" s="3" customFormat="1" ht="24" hidden="1" customHeight="1" x14ac:dyDescent="0.25">
      <c r="A43" s="31">
        <v>41183</v>
      </c>
      <c r="B43" s="35">
        <v>6689</v>
      </c>
      <c r="C43" s="13">
        <v>4761</v>
      </c>
      <c r="D43" s="13">
        <v>76522</v>
      </c>
      <c r="E43" s="36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</row>
    <row r="44" spans="1:48" s="3" customFormat="1" ht="24" hidden="1" customHeight="1" x14ac:dyDescent="0.25">
      <c r="A44" s="31">
        <v>41214</v>
      </c>
      <c r="B44" s="35">
        <v>6694</v>
      </c>
      <c r="C44" s="13">
        <v>4714</v>
      </c>
      <c r="D44" s="13">
        <v>78955</v>
      </c>
      <c r="E44" s="36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</row>
    <row r="45" spans="1:48" s="3" customFormat="1" ht="24" hidden="1" customHeight="1" x14ac:dyDescent="0.25">
      <c r="A45" s="31" t="s">
        <v>24</v>
      </c>
      <c r="B45" s="35">
        <v>6399</v>
      </c>
      <c r="C45" s="13">
        <v>4688</v>
      </c>
      <c r="D45" s="13">
        <v>80322</v>
      </c>
      <c r="E45" s="36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</row>
    <row r="46" spans="1:48" s="3" customFormat="1" ht="24" hidden="1" customHeight="1" x14ac:dyDescent="0.25">
      <c r="A46" s="31" t="s">
        <v>25</v>
      </c>
      <c r="B46" s="35">
        <v>6410</v>
      </c>
      <c r="C46" s="13">
        <v>4681</v>
      </c>
      <c r="D46" s="13">
        <v>82858</v>
      </c>
      <c r="E46" s="36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1:48" s="3" customFormat="1" ht="24" hidden="1" customHeight="1" x14ac:dyDescent="0.25">
      <c r="A47" s="37" t="s">
        <v>26</v>
      </c>
      <c r="B47" s="35">
        <v>6195</v>
      </c>
      <c r="C47" s="13">
        <v>4664</v>
      </c>
      <c r="D47" s="13">
        <v>82523</v>
      </c>
      <c r="E47" s="33">
        <v>93382</v>
      </c>
      <c r="F47" s="23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5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  <row r="48" spans="1:48" s="3" customFormat="1" ht="24" hidden="1" customHeight="1" x14ac:dyDescent="0.25">
      <c r="A48" s="38" t="s">
        <v>27</v>
      </c>
      <c r="B48" s="39">
        <v>5542</v>
      </c>
      <c r="C48" s="40">
        <v>4651</v>
      </c>
      <c r="D48" s="40">
        <v>93693</v>
      </c>
      <c r="E48" s="41">
        <v>103886</v>
      </c>
      <c r="F48" s="42">
        <v>1568</v>
      </c>
      <c r="G48" s="43">
        <v>0.1</v>
      </c>
      <c r="H48" s="18">
        <f t="shared" ref="H48:H52" si="10">E48+F48+G48</f>
        <v>105454.1</v>
      </c>
      <c r="I48" s="44">
        <v>3391.5</v>
      </c>
      <c r="J48" s="18">
        <v>5.253202485771574</v>
      </c>
      <c r="K48" s="52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</row>
    <row r="49" spans="1:48" s="3" customFormat="1" ht="24" hidden="1" customHeight="1" x14ac:dyDescent="0.25">
      <c r="A49" s="38" t="s">
        <v>28</v>
      </c>
      <c r="B49" s="39">
        <v>4699</v>
      </c>
      <c r="C49" s="40">
        <v>4662</v>
      </c>
      <c r="D49" s="40">
        <v>94063</v>
      </c>
      <c r="E49" s="45">
        <v>103424</v>
      </c>
      <c r="F49" s="42">
        <v>1616</v>
      </c>
      <c r="G49" s="43">
        <v>0.1</v>
      </c>
      <c r="H49" s="18">
        <f t="shared" si="10"/>
        <v>105040.1</v>
      </c>
      <c r="I49" s="46">
        <v>3386.9</v>
      </c>
      <c r="J49" s="17">
        <v>5.2325790502758514</v>
      </c>
      <c r="K49" s="52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</row>
    <row r="50" spans="1:48" s="3" customFormat="1" ht="24" hidden="1" customHeight="1" thickTop="1" x14ac:dyDescent="0.25">
      <c r="A50" s="38" t="s">
        <v>29</v>
      </c>
      <c r="B50" s="39">
        <v>5165</v>
      </c>
      <c r="C50" s="40">
        <v>4662</v>
      </c>
      <c r="D50" s="40">
        <v>90668</v>
      </c>
      <c r="E50" s="45">
        <v>100495</v>
      </c>
      <c r="F50" s="42">
        <v>1619</v>
      </c>
      <c r="G50" s="43">
        <v>0.1</v>
      </c>
      <c r="H50" s="18">
        <f t="shared" si="10"/>
        <v>102114.1</v>
      </c>
      <c r="I50" s="46">
        <v>3316.3</v>
      </c>
      <c r="J50" s="17">
        <v>5.0868201800814479</v>
      </c>
      <c r="K50" s="52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1:48" s="3" customFormat="1" ht="24" hidden="1" customHeight="1" thickTop="1" x14ac:dyDescent="0.25">
      <c r="A51" s="38" t="s">
        <v>30</v>
      </c>
      <c r="B51" s="39">
        <v>5407</v>
      </c>
      <c r="C51" s="40">
        <v>4667</v>
      </c>
      <c r="D51" s="40">
        <v>89022</v>
      </c>
      <c r="E51" s="45">
        <v>99096</v>
      </c>
      <c r="F51" s="42">
        <v>1620</v>
      </c>
      <c r="G51" s="43">
        <v>0.1</v>
      </c>
      <c r="H51" s="18">
        <f t="shared" si="10"/>
        <v>100716.1</v>
      </c>
      <c r="I51" s="46">
        <v>3271.5</v>
      </c>
      <c r="J51" s="18">
        <v>5.0171787239871986</v>
      </c>
      <c r="K51" s="52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1:48" s="3" customFormat="1" ht="24" hidden="1" customHeight="1" thickTop="1" x14ac:dyDescent="0.25">
      <c r="A52" s="38" t="s">
        <v>31</v>
      </c>
      <c r="B52" s="39">
        <v>5140</v>
      </c>
      <c r="C52" s="40">
        <v>4667</v>
      </c>
      <c r="D52" s="40">
        <v>90922</v>
      </c>
      <c r="E52" s="45">
        <v>100729</v>
      </c>
      <c r="F52" s="42">
        <v>1717</v>
      </c>
      <c r="G52" s="43">
        <v>0.1</v>
      </c>
      <c r="H52" s="18">
        <f t="shared" si="10"/>
        <v>102446.1</v>
      </c>
      <c r="I52" s="46">
        <f>H52/30.4674</f>
        <v>3362.4825223025268</v>
      </c>
      <c r="J52" s="18">
        <v>5.1033587805272926</v>
      </c>
      <c r="K52" s="52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1:48" s="3" customFormat="1" ht="24" hidden="1" customHeight="1" thickTop="1" x14ac:dyDescent="0.25">
      <c r="A53" s="38" t="s">
        <v>32</v>
      </c>
      <c r="B53" s="39">
        <v>5043</v>
      </c>
      <c r="C53" s="40">
        <v>4671</v>
      </c>
      <c r="D53" s="40">
        <v>90302</v>
      </c>
      <c r="E53" s="45">
        <v>100016</v>
      </c>
      <c r="F53" s="42">
        <v>1698</v>
      </c>
      <c r="G53" s="43">
        <v>0.1</v>
      </c>
      <c r="H53" s="18">
        <f t="shared" ref="H53" si="11">E53+F53+G53</f>
        <v>101714.1</v>
      </c>
      <c r="I53" s="46">
        <f>H53/30.0499</f>
        <v>3384.8398829946191</v>
      </c>
      <c r="J53" s="18">
        <v>5.0668941554478995</v>
      </c>
      <c r="K53" s="52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</row>
    <row r="54" spans="1:48" s="3" customFormat="1" ht="24" hidden="1" customHeight="1" thickTop="1" x14ac:dyDescent="0.25">
      <c r="A54" s="38" t="s">
        <v>33</v>
      </c>
      <c r="B54" s="39">
        <v>4757</v>
      </c>
      <c r="C54" s="40">
        <v>4650</v>
      </c>
      <c r="D54" s="40">
        <v>89619</v>
      </c>
      <c r="E54" s="45">
        <v>99026</v>
      </c>
      <c r="F54" s="42">
        <v>1761</v>
      </c>
      <c r="G54" s="43">
        <v>0.1</v>
      </c>
      <c r="H54" s="18">
        <f t="shared" ref="H54" si="12">E54+F54+G54</f>
        <v>100787.1</v>
      </c>
      <c r="I54" s="46">
        <f>H54/30.2987</f>
        <v>3326.4496496549359</v>
      </c>
      <c r="J54" s="18">
        <v>5.020715593359653</v>
      </c>
      <c r="K54" s="52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</row>
    <row r="55" spans="1:48" s="3" customFormat="1" ht="24" hidden="1" customHeight="1" thickTop="1" x14ac:dyDescent="0.25">
      <c r="A55" s="38" t="s">
        <v>34</v>
      </c>
      <c r="B55" s="39">
        <v>4536</v>
      </c>
      <c r="C55" s="40">
        <v>4630</v>
      </c>
      <c r="D55" s="40">
        <v>94092</v>
      </c>
      <c r="E55" s="45">
        <v>103258</v>
      </c>
      <c r="F55" s="42">
        <v>1751</v>
      </c>
      <c r="G55" s="43">
        <v>0.1</v>
      </c>
      <c r="H55" s="18">
        <f t="shared" ref="H55:H58" si="13">E55+F55+G55</f>
        <v>105009.1</v>
      </c>
      <c r="I55" s="46">
        <f>H55/30.0792</f>
        <v>3491.0868640123408</v>
      </c>
      <c r="J55" s="18">
        <v>5.2310347833667512</v>
      </c>
      <c r="K55" s="52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</row>
    <row r="56" spans="1:48" s="3" customFormat="1" ht="24" hidden="1" customHeight="1" thickTop="1" x14ac:dyDescent="0.25">
      <c r="A56" s="38" t="s">
        <v>35</v>
      </c>
      <c r="B56" s="39">
        <v>4776</v>
      </c>
      <c r="C56" s="40">
        <v>4648</v>
      </c>
      <c r="D56" s="40">
        <v>93308</v>
      </c>
      <c r="E56" s="45">
        <v>102732</v>
      </c>
      <c r="F56" s="42">
        <v>1751</v>
      </c>
      <c r="G56" s="43">
        <v>0.1</v>
      </c>
      <c r="H56" s="18">
        <f t="shared" ref="H56" si="14">E56+F56+G56</f>
        <v>104483.1</v>
      </c>
      <c r="I56" s="46">
        <v>3459.3</v>
      </c>
      <c r="J56" s="18">
        <v>5.2048320609736356</v>
      </c>
      <c r="K56" s="53"/>
      <c r="L56" s="52"/>
      <c r="M56" s="54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</row>
    <row r="57" spans="1:48" s="3" customFormat="1" ht="24" hidden="1" customHeight="1" thickTop="1" x14ac:dyDescent="0.25">
      <c r="A57" s="38" t="s">
        <v>36</v>
      </c>
      <c r="B57" s="56">
        <v>5036</v>
      </c>
      <c r="C57" s="57">
        <v>4637</v>
      </c>
      <c r="D57" s="57">
        <v>98772</v>
      </c>
      <c r="E57" s="58">
        <v>108445</v>
      </c>
      <c r="F57" s="59">
        <v>1761</v>
      </c>
      <c r="G57" s="60">
        <v>0.1</v>
      </c>
      <c r="H57" s="61">
        <f t="shared" si="13"/>
        <v>110206.1</v>
      </c>
      <c r="I57" s="62">
        <v>3662.5</v>
      </c>
      <c r="J57" s="61">
        <v>5.4866438484037587</v>
      </c>
      <c r="K57" s="53"/>
      <c r="L57" s="52"/>
      <c r="M57" s="54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</row>
    <row r="58" spans="1:48" s="3" customFormat="1" ht="24" hidden="1" customHeight="1" thickTop="1" x14ac:dyDescent="0.25">
      <c r="A58" s="38" t="s">
        <v>37</v>
      </c>
      <c r="B58" s="56">
        <v>4900</v>
      </c>
      <c r="C58" s="57">
        <v>4648</v>
      </c>
      <c r="D58" s="57">
        <v>100713</v>
      </c>
      <c r="E58" s="58">
        <v>110261</v>
      </c>
      <c r="F58" s="59">
        <v>1757</v>
      </c>
      <c r="G58" s="60">
        <v>0.1</v>
      </c>
      <c r="H58" s="61">
        <f t="shared" si="13"/>
        <v>112018.1</v>
      </c>
      <c r="I58" s="62">
        <v>3722.9</v>
      </c>
      <c r="J58" s="61">
        <v>5.5768548136162801</v>
      </c>
      <c r="K58" s="53"/>
      <c r="L58" s="52"/>
      <c r="M58" s="54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</row>
    <row r="59" spans="1:48" s="3" customFormat="1" ht="24" hidden="1" customHeight="1" thickTop="1" x14ac:dyDescent="0.25">
      <c r="A59" s="38" t="s">
        <v>40</v>
      </c>
      <c r="B59" s="56">
        <v>4867</v>
      </c>
      <c r="C59" s="57">
        <v>4648</v>
      </c>
      <c r="D59" s="57">
        <v>105183</v>
      </c>
      <c r="E59" s="58">
        <v>114698</v>
      </c>
      <c r="F59" s="59">
        <v>1782</v>
      </c>
      <c r="G59" s="60">
        <v>0.1</v>
      </c>
      <c r="H59" s="61">
        <f>E59+F59+G59</f>
        <v>116480.1</v>
      </c>
      <c r="I59" s="62">
        <v>3885.8</v>
      </c>
      <c r="J59" s="61">
        <v>5.7989968261870679</v>
      </c>
      <c r="K59" s="53"/>
      <c r="L59" s="52"/>
      <c r="M59" s="54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</row>
    <row r="60" spans="1:48" s="3" customFormat="1" ht="24" hidden="1" customHeight="1" thickTop="1" x14ac:dyDescent="0.25">
      <c r="A60" s="38" t="s">
        <v>39</v>
      </c>
      <c r="B60" s="56">
        <v>4773</v>
      </c>
      <c r="C60" s="57">
        <v>4666</v>
      </c>
      <c r="D60" s="57">
        <v>107597</v>
      </c>
      <c r="E60" s="58">
        <v>117036</v>
      </c>
      <c r="F60" s="59">
        <v>1788</v>
      </c>
      <c r="G60" s="60">
        <v>0</v>
      </c>
      <c r="H60" s="61">
        <f>E60+F60+G60</f>
        <v>118824</v>
      </c>
      <c r="I60" s="62">
        <v>3927.7</v>
      </c>
      <c r="J60" s="61">
        <v>5.9233558903802299</v>
      </c>
      <c r="K60" s="53"/>
      <c r="L60" s="52"/>
      <c r="M60" s="54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</row>
    <row r="61" spans="1:48" s="3" customFormat="1" ht="24" hidden="1" customHeight="1" thickTop="1" x14ac:dyDescent="0.25">
      <c r="A61" s="38" t="s">
        <v>41</v>
      </c>
      <c r="B61" s="56">
        <v>5001</v>
      </c>
      <c r="C61" s="57">
        <v>4669</v>
      </c>
      <c r="D61" s="57">
        <v>109961</v>
      </c>
      <c r="E61" s="58">
        <v>119631</v>
      </c>
      <c r="F61" s="59">
        <v>1793</v>
      </c>
      <c r="G61" s="60">
        <v>0.1</v>
      </c>
      <c r="H61" s="61">
        <v>121424.1</v>
      </c>
      <c r="I61" s="62">
        <v>4015.5</v>
      </c>
      <c r="J61" s="61">
        <v>6.0529704265898987</v>
      </c>
      <c r="K61" s="53"/>
      <c r="L61" s="52"/>
      <c r="M61" s="5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</row>
    <row r="62" spans="1:48" s="3" customFormat="1" ht="24" hidden="1" customHeight="1" thickTop="1" x14ac:dyDescent="0.25">
      <c r="A62" s="38" t="s">
        <v>42</v>
      </c>
      <c r="B62" s="56">
        <v>4960</v>
      </c>
      <c r="C62" s="57">
        <v>4668</v>
      </c>
      <c r="D62" s="57">
        <v>111415</v>
      </c>
      <c r="E62" s="58">
        <v>121043</v>
      </c>
      <c r="F62" s="59">
        <v>1789</v>
      </c>
      <c r="G62" s="60">
        <v>0.1</v>
      </c>
      <c r="H62" s="61">
        <v>122832.1</v>
      </c>
      <c r="I62" s="62">
        <v>4033.5</v>
      </c>
      <c r="J62" s="61">
        <v>6.1231589835620195</v>
      </c>
      <c r="K62" s="53"/>
      <c r="L62" s="52"/>
      <c r="M62" s="54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</row>
    <row r="63" spans="1:48" s="3" customFormat="1" ht="24" hidden="1" customHeight="1" thickTop="1" x14ac:dyDescent="0.25">
      <c r="A63" s="38" t="s">
        <v>43</v>
      </c>
      <c r="B63" s="56">
        <v>4999</v>
      </c>
      <c r="C63" s="57">
        <v>4684</v>
      </c>
      <c r="D63" s="57">
        <v>113535</v>
      </c>
      <c r="E63" s="58">
        <v>123218</v>
      </c>
      <c r="F63" s="59">
        <v>1802</v>
      </c>
      <c r="G63" s="60">
        <v>0</v>
      </c>
      <c r="H63" s="61">
        <v>125020</v>
      </c>
      <c r="I63" s="62">
        <v>4051.9</v>
      </c>
      <c r="J63" s="61">
        <v>6.2322254209194803</v>
      </c>
      <c r="K63" s="53"/>
      <c r="L63" s="52"/>
      <c r="M63" s="54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</row>
    <row r="64" spans="1:48" s="3" customFormat="1" ht="24" hidden="1" customHeight="1" thickTop="1" x14ac:dyDescent="0.25">
      <c r="A64" s="38" t="s">
        <v>44</v>
      </c>
      <c r="B64" s="56">
        <v>7235</v>
      </c>
      <c r="C64" s="57">
        <v>4660</v>
      </c>
      <c r="D64" s="57">
        <v>108822</v>
      </c>
      <c r="E64" s="58">
        <v>120717</v>
      </c>
      <c r="F64" s="59">
        <v>1787</v>
      </c>
      <c r="G64" s="60">
        <v>0.1</v>
      </c>
      <c r="H64" s="61">
        <v>122504.1</v>
      </c>
      <c r="I64" s="62">
        <v>3910.1337699769233</v>
      </c>
      <c r="J64" s="61">
        <v>6.1067551593596328</v>
      </c>
      <c r="K64" s="53"/>
      <c r="L64" s="52"/>
      <c r="M64" s="54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</row>
    <row r="65" spans="1:48" s="3" customFormat="1" ht="24" hidden="1" customHeight="1" thickTop="1" x14ac:dyDescent="0.25">
      <c r="A65" s="38" t="s">
        <v>45</v>
      </c>
      <c r="B65" s="56">
        <v>8173</v>
      </c>
      <c r="C65" s="57">
        <v>4638</v>
      </c>
      <c r="D65" s="57">
        <v>106738</v>
      </c>
      <c r="E65" s="58">
        <v>119549</v>
      </c>
      <c r="F65" s="59">
        <v>1782</v>
      </c>
      <c r="G65" s="60">
        <v>0</v>
      </c>
      <c r="H65" s="61">
        <v>121331</v>
      </c>
      <c r="I65" s="62">
        <v>3872.8</v>
      </c>
      <c r="J65" s="61">
        <v>6.0483076714138742</v>
      </c>
      <c r="K65" s="53"/>
      <c r="L65" s="52"/>
      <c r="M65" s="54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</row>
    <row r="66" spans="1:48" s="3" customFormat="1" ht="24" hidden="1" customHeight="1" thickTop="1" x14ac:dyDescent="0.25">
      <c r="A66" s="38" t="s">
        <v>46</v>
      </c>
      <c r="B66" s="56">
        <v>9464</v>
      </c>
      <c r="C66" s="57">
        <v>4608</v>
      </c>
      <c r="D66" s="57">
        <v>103608</v>
      </c>
      <c r="E66" s="58">
        <v>117680</v>
      </c>
      <c r="F66" s="59">
        <v>1777</v>
      </c>
      <c r="G66" s="60">
        <v>0.1</v>
      </c>
      <c r="H66" s="61">
        <v>119457.1</v>
      </c>
      <c r="I66" s="62">
        <v>3795.9</v>
      </c>
      <c r="J66" s="61">
        <v>5.9548999637834941</v>
      </c>
      <c r="K66" s="53"/>
      <c r="L66" s="52"/>
      <c r="M66" s="54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</row>
    <row r="67" spans="1:48" s="3" customFormat="1" ht="24" customHeight="1" thickTop="1" x14ac:dyDescent="0.25">
      <c r="A67" s="38" t="s">
        <v>47</v>
      </c>
      <c r="B67" s="59">
        <v>9657</v>
      </c>
      <c r="C67" s="57">
        <v>4596</v>
      </c>
      <c r="D67" s="57">
        <v>108323</v>
      </c>
      <c r="E67" s="63">
        <v>122576</v>
      </c>
      <c r="F67" s="59">
        <v>1768</v>
      </c>
      <c r="G67" s="60">
        <v>0.2</v>
      </c>
      <c r="H67" s="61">
        <v>124344.2</v>
      </c>
      <c r="I67" s="62">
        <v>3919.0528269893248</v>
      </c>
      <c r="J67" s="61">
        <v>6.1985456250213709</v>
      </c>
      <c r="K67" s="53"/>
      <c r="L67" s="52"/>
      <c r="M67" s="54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</row>
    <row r="68" spans="1:48" s="3" customFormat="1" ht="24" customHeight="1" x14ac:dyDescent="0.25">
      <c r="A68" s="38" t="s">
        <v>51</v>
      </c>
      <c r="B68" s="59">
        <v>11787</v>
      </c>
      <c r="C68" s="57">
        <v>4600</v>
      </c>
      <c r="D68" s="57">
        <v>103500</v>
      </c>
      <c r="E68" s="63">
        <v>119887</v>
      </c>
      <c r="F68" s="59">
        <v>1775</v>
      </c>
      <c r="G68" s="60">
        <v>0.1</v>
      </c>
      <c r="H68" s="61">
        <f t="shared" ref="H68" si="15">E68+F68+G68</f>
        <v>121662.1</v>
      </c>
      <c r="I68" s="62">
        <v>3727.0159573327451</v>
      </c>
      <c r="J68" s="61">
        <v>6.0648346855099007</v>
      </c>
      <c r="K68" s="53"/>
      <c r="L68" s="52"/>
      <c r="M68" s="54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</row>
    <row r="69" spans="1:48" s="3" customFormat="1" ht="24" customHeight="1" x14ac:dyDescent="0.25">
      <c r="A69" s="38" t="s">
        <v>50</v>
      </c>
      <c r="B69" s="59">
        <v>11461</v>
      </c>
      <c r="C69" s="57">
        <v>4704</v>
      </c>
      <c r="D69" s="57">
        <v>109650</v>
      </c>
      <c r="E69" s="63">
        <v>125815</v>
      </c>
      <c r="F69" s="59">
        <v>1805</v>
      </c>
      <c r="G69" s="60">
        <v>0.1</v>
      </c>
      <c r="H69" s="61">
        <f t="shared" ref="H69" si="16">E69+F69+G69</f>
        <v>127620.1</v>
      </c>
      <c r="I69" s="62">
        <v>3837.2983179885618</v>
      </c>
      <c r="J69" s="61">
        <v>6.3618399571291482</v>
      </c>
      <c r="K69" s="53"/>
      <c r="L69" s="52"/>
      <c r="M69" s="54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</row>
    <row r="70" spans="1:48" s="3" customFormat="1" ht="24" customHeight="1" x14ac:dyDescent="0.25">
      <c r="A70" s="38" t="s">
        <v>53</v>
      </c>
      <c r="B70" s="59">
        <v>12284</v>
      </c>
      <c r="C70" s="57">
        <v>5036</v>
      </c>
      <c r="D70" s="57">
        <v>121458</v>
      </c>
      <c r="E70" s="63">
        <v>138778</v>
      </c>
      <c r="F70" s="59">
        <v>1611</v>
      </c>
      <c r="G70" s="60">
        <v>0.1</v>
      </c>
      <c r="H70" s="61">
        <v>140389.1</v>
      </c>
      <c r="I70" s="62">
        <v>3856.5</v>
      </c>
      <c r="J70" s="61">
        <v>6.998372403135555</v>
      </c>
      <c r="K70" s="53"/>
      <c r="L70" s="52"/>
      <c r="M70" s="54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</row>
    <row r="71" spans="1:48" s="3" customFormat="1" ht="24" customHeight="1" x14ac:dyDescent="0.25">
      <c r="A71" s="38" t="s">
        <v>52</v>
      </c>
      <c r="B71" s="59">
        <v>12183</v>
      </c>
      <c r="C71" s="57">
        <v>4946</v>
      </c>
      <c r="D71" s="57">
        <v>120126</v>
      </c>
      <c r="E71" s="63">
        <v>137255</v>
      </c>
      <c r="F71" s="59">
        <v>1597</v>
      </c>
      <c r="G71" s="60">
        <v>0.3</v>
      </c>
      <c r="H71" s="61">
        <v>138852.29999999999</v>
      </c>
      <c r="I71" s="62">
        <v>3921.8</v>
      </c>
      <c r="J71" s="61">
        <v>6.9217631883949595</v>
      </c>
      <c r="K71" s="53"/>
      <c r="L71" s="52"/>
      <c r="M71" s="54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</row>
    <row r="72" spans="1:48" s="3" customFormat="1" ht="24" customHeight="1" x14ac:dyDescent="0.25">
      <c r="A72" s="38" t="s">
        <v>54</v>
      </c>
      <c r="B72" s="59">
        <v>12004</v>
      </c>
      <c r="C72" s="57">
        <v>4914</v>
      </c>
      <c r="D72" s="57">
        <v>120956</v>
      </c>
      <c r="E72" s="63">
        <v>137874</v>
      </c>
      <c r="F72" s="59">
        <v>1581</v>
      </c>
      <c r="G72" s="60">
        <v>0.2</v>
      </c>
      <c r="H72" s="61">
        <v>139455.20000000001</v>
      </c>
      <c r="I72" s="62">
        <v>3943.5</v>
      </c>
      <c r="J72" s="61">
        <v>6.9516182500218102</v>
      </c>
      <c r="K72" s="53"/>
      <c r="L72" s="52"/>
      <c r="M72" s="54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</row>
    <row r="73" spans="1:48" s="3" customFormat="1" ht="24" customHeight="1" x14ac:dyDescent="0.25">
      <c r="A73" s="38" t="s">
        <v>55</v>
      </c>
      <c r="B73" s="59">
        <v>11821</v>
      </c>
      <c r="C73" s="57">
        <v>4934</v>
      </c>
      <c r="D73" s="57">
        <v>121549</v>
      </c>
      <c r="E73" s="63">
        <v>138304</v>
      </c>
      <c r="F73" s="59">
        <v>1590</v>
      </c>
      <c r="G73" s="60">
        <v>0.1</v>
      </c>
      <c r="H73" s="61">
        <v>139894.1</v>
      </c>
      <c r="I73" s="62">
        <v>3979.5</v>
      </c>
      <c r="J73" s="61">
        <v>7</v>
      </c>
      <c r="K73" s="53"/>
      <c r="L73" s="52"/>
      <c r="M73" s="54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</row>
    <row r="74" spans="1:48" s="3" customFormat="1" ht="24" customHeight="1" x14ac:dyDescent="0.25">
      <c r="A74" s="38" t="s">
        <v>57</v>
      </c>
      <c r="B74" s="59">
        <v>10952</v>
      </c>
      <c r="C74" s="57">
        <v>4936</v>
      </c>
      <c r="D74" s="57">
        <v>125854</v>
      </c>
      <c r="E74" s="63">
        <v>141742</v>
      </c>
      <c r="F74" s="59">
        <v>1589</v>
      </c>
      <c r="G74" s="60">
        <v>0.2</v>
      </c>
      <c r="H74" s="61">
        <v>143331.20000000001</v>
      </c>
      <c r="I74" s="62">
        <v>4048.6</v>
      </c>
      <c r="J74" s="61">
        <v>7.1</v>
      </c>
      <c r="K74" s="53"/>
      <c r="L74" s="52"/>
      <c r="M74" s="54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</row>
    <row r="75" spans="1:48" s="3" customFormat="1" ht="24" customHeight="1" x14ac:dyDescent="0.25">
      <c r="A75" s="38" t="s">
        <v>58</v>
      </c>
      <c r="B75" s="59">
        <v>11360</v>
      </c>
      <c r="C75" s="57">
        <v>4949</v>
      </c>
      <c r="D75" s="57">
        <v>125637</v>
      </c>
      <c r="E75" s="63">
        <v>141946</v>
      </c>
      <c r="F75" s="59">
        <v>1587</v>
      </c>
      <c r="G75" s="60">
        <v>0.2</v>
      </c>
      <c r="H75" s="61">
        <v>143533.20000000001</v>
      </c>
      <c r="I75" s="62">
        <v>4085.1</v>
      </c>
      <c r="J75" s="61">
        <v>7.2</v>
      </c>
      <c r="K75" s="53"/>
      <c r="L75" s="52"/>
      <c r="M75" s="54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</row>
    <row r="76" spans="1:48" s="3" customFormat="1" ht="24" customHeight="1" x14ac:dyDescent="0.25">
      <c r="A76" s="38" t="s">
        <v>59</v>
      </c>
      <c r="B76" s="59">
        <v>11417</v>
      </c>
      <c r="C76" s="57">
        <v>4991</v>
      </c>
      <c r="D76" s="57">
        <v>127691</v>
      </c>
      <c r="E76" s="63">
        <v>144099</v>
      </c>
      <c r="F76" s="59">
        <v>1605</v>
      </c>
      <c r="G76" s="60">
        <v>0.2</v>
      </c>
      <c r="H76" s="61">
        <v>145704.20000000001</v>
      </c>
      <c r="I76" s="62">
        <v>4101.2</v>
      </c>
      <c r="J76" s="61">
        <v>7.3</v>
      </c>
      <c r="K76" s="53"/>
      <c r="L76" s="52"/>
      <c r="M76" s="54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</row>
    <row r="77" spans="1:48" s="3" customFormat="1" ht="24" customHeight="1" x14ac:dyDescent="0.25">
      <c r="A77" s="38" t="s">
        <v>60</v>
      </c>
      <c r="B77" s="59">
        <v>11766</v>
      </c>
      <c r="C77" s="57">
        <v>4996</v>
      </c>
      <c r="D77" s="57">
        <v>131340</v>
      </c>
      <c r="E77" s="63">
        <v>148102</v>
      </c>
      <c r="F77" s="59">
        <v>1612</v>
      </c>
      <c r="G77" s="60">
        <v>0.1</v>
      </c>
      <c r="H77" s="61">
        <v>149714.1</v>
      </c>
      <c r="I77" s="62">
        <v>4175.3</v>
      </c>
      <c r="J77" s="61">
        <v>7.5</v>
      </c>
      <c r="K77" s="53"/>
      <c r="L77" s="52"/>
      <c r="M77" s="54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</row>
    <row r="78" spans="1:48" s="3" customFormat="1" ht="24" customHeight="1" x14ac:dyDescent="0.25">
      <c r="A78" s="38" t="s">
        <v>62</v>
      </c>
      <c r="B78" s="59">
        <v>10932</v>
      </c>
      <c r="C78" s="57">
        <v>4973</v>
      </c>
      <c r="D78" s="57">
        <v>134123</v>
      </c>
      <c r="E78" s="63">
        <v>150028</v>
      </c>
      <c r="F78" s="59">
        <v>1599</v>
      </c>
      <c r="G78" s="60">
        <v>0.1</v>
      </c>
      <c r="H78" s="61">
        <v>151627.1</v>
      </c>
      <c r="I78" s="62">
        <v>4187.3</v>
      </c>
      <c r="J78" s="61">
        <v>7.6</v>
      </c>
      <c r="K78" s="53"/>
      <c r="L78" s="52"/>
      <c r="M78" s="54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</row>
    <row r="79" spans="1:48" s="3" customFormat="1" ht="24" customHeight="1" thickBot="1" x14ac:dyDescent="0.3">
      <c r="A79" s="47" t="s">
        <v>63</v>
      </c>
      <c r="B79" s="64">
        <v>10887</v>
      </c>
      <c r="C79" s="65">
        <v>4978</v>
      </c>
      <c r="D79" s="65">
        <v>135437</v>
      </c>
      <c r="E79" s="66">
        <v>151302</v>
      </c>
      <c r="F79" s="64">
        <v>1600</v>
      </c>
      <c r="G79" s="67">
        <v>0.1</v>
      </c>
      <c r="H79" s="68">
        <v>152902.1</v>
      </c>
      <c r="I79" s="69">
        <v>4260.4524543937232</v>
      </c>
      <c r="J79" s="68">
        <v>7.6</v>
      </c>
      <c r="K79" s="53"/>
      <c r="L79" s="52"/>
      <c r="M79" s="54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</row>
    <row r="80" spans="1:48" s="55" customFormat="1" ht="18.75" customHeight="1" thickTop="1" x14ac:dyDescent="0.25">
      <c r="A80" s="70" t="s">
        <v>38</v>
      </c>
      <c r="B80" s="71"/>
      <c r="C80" s="71"/>
      <c r="D80" s="71"/>
      <c r="E80" s="72"/>
      <c r="F80" s="71"/>
      <c r="G80" s="71"/>
      <c r="H80" s="71"/>
      <c r="I80" s="71"/>
      <c r="J80" s="71"/>
    </row>
    <row r="81" spans="1:10" s="49" customFormat="1" ht="18.75" customHeight="1" x14ac:dyDescent="0.25">
      <c r="A81" s="73" t="s">
        <v>56</v>
      </c>
      <c r="B81" s="76"/>
      <c r="C81" s="77"/>
      <c r="D81" s="72"/>
      <c r="E81" s="72"/>
      <c r="F81" s="72"/>
      <c r="G81" s="74"/>
      <c r="H81" s="71"/>
      <c r="I81" s="71"/>
      <c r="J81" s="71"/>
    </row>
    <row r="82" spans="1:10" s="49" customFormat="1" ht="18.75" customHeight="1" x14ac:dyDescent="0.2">
      <c r="A82" s="70" t="s">
        <v>49</v>
      </c>
    </row>
    <row r="83" spans="1:10" s="49" customFormat="1" ht="18.75" customHeight="1" x14ac:dyDescent="0.2">
      <c r="A83" s="70" t="s">
        <v>64</v>
      </c>
    </row>
    <row r="84" spans="1:10" s="49" customFormat="1" ht="18.75" customHeight="1" x14ac:dyDescent="0.2">
      <c r="B84" s="75"/>
      <c r="C84" s="75"/>
    </row>
    <row r="85" spans="1:10" s="49" customFormat="1" ht="18.75" customHeight="1" x14ac:dyDescent="0.2"/>
    <row r="86" spans="1:10" s="49" customFormat="1" ht="18.75" customHeight="1" x14ac:dyDescent="0.2"/>
    <row r="87" spans="1:10" s="49" customFormat="1" ht="18.75" customHeight="1" x14ac:dyDescent="0.2"/>
    <row r="88" spans="1:10" s="49" customFormat="1" x14ac:dyDescent="0.2">
      <c r="B88" s="75"/>
      <c r="C88" s="75"/>
      <c r="E88" s="75"/>
      <c r="F88" s="75"/>
    </row>
    <row r="89" spans="1:10" s="49" customFormat="1" x14ac:dyDescent="0.2">
      <c r="B89" s="75"/>
      <c r="C89" s="75"/>
    </row>
    <row r="90" spans="1:10" s="49" customFormat="1" x14ac:dyDescent="0.2"/>
    <row r="91" spans="1:10" s="49" customFormat="1" x14ac:dyDescent="0.2"/>
    <row r="92" spans="1:10" s="49" customFormat="1" x14ac:dyDescent="0.2"/>
    <row r="93" spans="1:10" s="49" customFormat="1" x14ac:dyDescent="0.2"/>
    <row r="94" spans="1:10" s="49" customFormat="1" x14ac:dyDescent="0.2"/>
    <row r="95" spans="1:10" s="49" customFormat="1" x14ac:dyDescent="0.2"/>
    <row r="96" spans="1:10" s="49" customFormat="1" x14ac:dyDescent="0.2"/>
    <row r="97" s="49" customFormat="1" x14ac:dyDescent="0.2"/>
    <row r="98" s="49" customFormat="1" x14ac:dyDescent="0.2"/>
    <row r="99" s="49" customFormat="1" x14ac:dyDescent="0.2"/>
    <row r="100" s="49" customFormat="1" x14ac:dyDescent="0.2"/>
    <row r="101" s="49" customFormat="1" x14ac:dyDescent="0.2"/>
    <row r="102" s="49" customFormat="1" x14ac:dyDescent="0.2"/>
    <row r="103" s="49" customFormat="1" x14ac:dyDescent="0.2"/>
    <row r="104" s="49" customFormat="1" x14ac:dyDescent="0.2"/>
    <row r="105" s="49" customFormat="1" x14ac:dyDescent="0.2"/>
    <row r="106" s="49" customFormat="1" x14ac:dyDescent="0.2"/>
    <row r="107" s="49" customFormat="1" x14ac:dyDescent="0.2"/>
    <row r="108" s="49" customFormat="1" x14ac:dyDescent="0.2"/>
    <row r="109" s="49" customFormat="1" x14ac:dyDescent="0.2"/>
    <row r="110" s="49" customFormat="1" x14ac:dyDescent="0.2"/>
    <row r="111" s="49" customFormat="1" x14ac:dyDescent="0.2"/>
    <row r="112" s="49" customFormat="1" x14ac:dyDescent="0.2"/>
    <row r="113" s="49" customFormat="1" x14ac:dyDescent="0.2"/>
    <row r="114" s="49" customFormat="1" x14ac:dyDescent="0.2"/>
    <row r="115" s="49" customFormat="1" x14ac:dyDescent="0.2"/>
    <row r="116" s="49" customFormat="1" x14ac:dyDescent="0.2"/>
    <row r="117" s="49" customFormat="1" x14ac:dyDescent="0.2"/>
    <row r="118" s="49" customFormat="1" x14ac:dyDescent="0.2"/>
    <row r="119" s="49" customFormat="1" x14ac:dyDescent="0.2"/>
    <row r="120" s="49" customFormat="1" x14ac:dyDescent="0.2"/>
    <row r="121" s="49" customFormat="1" x14ac:dyDescent="0.2"/>
    <row r="122" s="49" customFormat="1" x14ac:dyDescent="0.2"/>
    <row r="123" s="49" customFormat="1" x14ac:dyDescent="0.2"/>
    <row r="124" s="49" customFormat="1" x14ac:dyDescent="0.2"/>
    <row r="125" s="49" customFormat="1" x14ac:dyDescent="0.2"/>
    <row r="126" s="49" customFormat="1" x14ac:dyDescent="0.2"/>
    <row r="127" s="49" customFormat="1" x14ac:dyDescent="0.2"/>
    <row r="128" s="49" customFormat="1" x14ac:dyDescent="0.2"/>
    <row r="129" s="49" customFormat="1" x14ac:dyDescent="0.2"/>
    <row r="130" s="49" customFormat="1" x14ac:dyDescent="0.2"/>
    <row r="131" s="49" customFormat="1" x14ac:dyDescent="0.2"/>
    <row r="132" s="49" customFormat="1" x14ac:dyDescent="0.2"/>
    <row r="133" s="49" customFormat="1" x14ac:dyDescent="0.2"/>
    <row r="134" s="49" customFormat="1" x14ac:dyDescent="0.2"/>
    <row r="135" s="49" customFormat="1" x14ac:dyDescent="0.2"/>
    <row r="136" s="49" customFormat="1" x14ac:dyDescent="0.2"/>
    <row r="137" s="49" customFormat="1" x14ac:dyDescent="0.2"/>
    <row r="138" s="49" customFormat="1" x14ac:dyDescent="0.2"/>
    <row r="139" s="49" customFormat="1" x14ac:dyDescent="0.2"/>
    <row r="140" s="49" customFormat="1" x14ac:dyDescent="0.2"/>
    <row r="141" s="49" customFormat="1" x14ac:dyDescent="0.2"/>
    <row r="142" s="49" customFormat="1" x14ac:dyDescent="0.2"/>
    <row r="143" s="49" customFormat="1" x14ac:dyDescent="0.2"/>
    <row r="144" s="49" customFormat="1" x14ac:dyDescent="0.2"/>
    <row r="145" s="49" customFormat="1" x14ac:dyDescent="0.2"/>
    <row r="146" s="49" customFormat="1" x14ac:dyDescent="0.2"/>
    <row r="147" s="49" customFormat="1" x14ac:dyDescent="0.2"/>
    <row r="148" s="49" customFormat="1" x14ac:dyDescent="0.2"/>
    <row r="149" s="49" customFormat="1" x14ac:dyDescent="0.2"/>
    <row r="150" s="49" customFormat="1" x14ac:dyDescent="0.2"/>
    <row r="151" s="49" customFormat="1" x14ac:dyDescent="0.2"/>
    <row r="152" s="49" customFormat="1" x14ac:dyDescent="0.2"/>
    <row r="153" s="49" customFormat="1" x14ac:dyDescent="0.2"/>
    <row r="154" s="49" customFormat="1" x14ac:dyDescent="0.2"/>
    <row r="155" s="49" customFormat="1" x14ac:dyDescent="0.2"/>
    <row r="156" s="49" customFormat="1" x14ac:dyDescent="0.2"/>
    <row r="157" s="49" customFormat="1" x14ac:dyDescent="0.2"/>
    <row r="158" s="49" customFormat="1" x14ac:dyDescent="0.2"/>
    <row r="159" s="49" customFormat="1" x14ac:dyDescent="0.2"/>
    <row r="160" s="49" customFormat="1" x14ac:dyDescent="0.2"/>
    <row r="161" s="49" customFormat="1" x14ac:dyDescent="0.2"/>
    <row r="162" s="49" customFormat="1" x14ac:dyDescent="0.2"/>
    <row r="163" s="49" customFormat="1" x14ac:dyDescent="0.2"/>
    <row r="164" s="49" customFormat="1" x14ac:dyDescent="0.2"/>
    <row r="165" s="49" customFormat="1" x14ac:dyDescent="0.2"/>
    <row r="166" s="49" customFormat="1" x14ac:dyDescent="0.2"/>
    <row r="167" s="49" customFormat="1" x14ac:dyDescent="0.2"/>
    <row r="168" s="49" customFormat="1" x14ac:dyDescent="0.2"/>
    <row r="169" s="49" customFormat="1" x14ac:dyDescent="0.2"/>
    <row r="170" s="49" customFormat="1" x14ac:dyDescent="0.2"/>
    <row r="171" s="49" customFormat="1" x14ac:dyDescent="0.2"/>
    <row r="172" s="49" customFormat="1" x14ac:dyDescent="0.2"/>
    <row r="173" s="49" customFormat="1" x14ac:dyDescent="0.2"/>
    <row r="174" s="49" customFormat="1" x14ac:dyDescent="0.2"/>
    <row r="175" s="49" customFormat="1" x14ac:dyDescent="0.2"/>
    <row r="176" s="49" customFormat="1" x14ac:dyDescent="0.2"/>
    <row r="177" s="49" customFormat="1" x14ac:dyDescent="0.2"/>
    <row r="178" s="49" customFormat="1" x14ac:dyDescent="0.2"/>
    <row r="179" s="49" customFormat="1" x14ac:dyDescent="0.2"/>
    <row r="180" s="49" customFormat="1" x14ac:dyDescent="0.2"/>
    <row r="181" s="49" customFormat="1" x14ac:dyDescent="0.2"/>
    <row r="182" s="49" customFormat="1" x14ac:dyDescent="0.2"/>
    <row r="183" s="49" customFormat="1" x14ac:dyDescent="0.2"/>
    <row r="184" s="49" customFormat="1" x14ac:dyDescent="0.2"/>
    <row r="185" s="49" customFormat="1" x14ac:dyDescent="0.2"/>
    <row r="186" s="49" customFormat="1" x14ac:dyDescent="0.2"/>
    <row r="187" s="49" customFormat="1" x14ac:dyDescent="0.2"/>
    <row r="188" s="49" customFormat="1" x14ac:dyDescent="0.2"/>
    <row r="189" s="49" customFormat="1" x14ac:dyDescent="0.2"/>
    <row r="190" s="49" customFormat="1" x14ac:dyDescent="0.2"/>
    <row r="191" s="49" customFormat="1" x14ac:dyDescent="0.2"/>
    <row r="192" s="49" customFormat="1" x14ac:dyDescent="0.2"/>
    <row r="193" s="49" customFormat="1" x14ac:dyDescent="0.2"/>
    <row r="194" s="49" customFormat="1" x14ac:dyDescent="0.2"/>
    <row r="195" s="49" customFormat="1" x14ac:dyDescent="0.2"/>
    <row r="196" s="49" customFormat="1" x14ac:dyDescent="0.2"/>
    <row r="197" s="49" customFormat="1" x14ac:dyDescent="0.2"/>
    <row r="198" s="49" customFormat="1" x14ac:dyDescent="0.2"/>
    <row r="199" s="49" customFormat="1" x14ac:dyDescent="0.2"/>
    <row r="200" s="49" customFormat="1" x14ac:dyDescent="0.2"/>
    <row r="201" s="49" customFormat="1" x14ac:dyDescent="0.2"/>
    <row r="202" s="49" customFormat="1" x14ac:dyDescent="0.2"/>
    <row r="203" s="49" customFormat="1" x14ac:dyDescent="0.2"/>
    <row r="204" s="49" customFormat="1" x14ac:dyDescent="0.2"/>
    <row r="205" s="49" customFormat="1" x14ac:dyDescent="0.2"/>
    <row r="206" s="49" customFormat="1" x14ac:dyDescent="0.2"/>
    <row r="207" s="49" customFormat="1" x14ac:dyDescent="0.2"/>
    <row r="208" s="49" customFormat="1" x14ac:dyDescent="0.2"/>
    <row r="209" s="49" customFormat="1" x14ac:dyDescent="0.2"/>
    <row r="210" s="49" customFormat="1" x14ac:dyDescent="0.2"/>
    <row r="211" s="49" customFormat="1" x14ac:dyDescent="0.2"/>
    <row r="212" s="49" customFormat="1" x14ac:dyDescent="0.2"/>
    <row r="213" s="49" customFormat="1" x14ac:dyDescent="0.2"/>
    <row r="214" s="49" customFormat="1" x14ac:dyDescent="0.2"/>
    <row r="215" s="49" customFormat="1" x14ac:dyDescent="0.2"/>
    <row r="216" s="49" customFormat="1" x14ac:dyDescent="0.2"/>
    <row r="217" s="49" customFormat="1" x14ac:dyDescent="0.2"/>
    <row r="218" s="49" customFormat="1" x14ac:dyDescent="0.2"/>
    <row r="219" s="49" customFormat="1" x14ac:dyDescent="0.2"/>
    <row r="220" s="49" customFormat="1" x14ac:dyDescent="0.2"/>
    <row r="221" s="49" customFormat="1" x14ac:dyDescent="0.2"/>
    <row r="222" s="49" customFormat="1" x14ac:dyDescent="0.2"/>
    <row r="223" s="49" customFormat="1" x14ac:dyDescent="0.2"/>
    <row r="224" s="49" customFormat="1" x14ac:dyDescent="0.2"/>
    <row r="225" s="49" customFormat="1" x14ac:dyDescent="0.2"/>
    <row r="226" s="49" customFormat="1" x14ac:dyDescent="0.2"/>
    <row r="227" s="49" customFormat="1" x14ac:dyDescent="0.2"/>
    <row r="228" s="49" customFormat="1" x14ac:dyDescent="0.2"/>
    <row r="229" s="49" customFormat="1" x14ac:dyDescent="0.2"/>
    <row r="230" s="49" customFormat="1" x14ac:dyDescent="0.2"/>
    <row r="231" s="49" customFormat="1" x14ac:dyDescent="0.2"/>
    <row r="232" s="49" customFormat="1" x14ac:dyDescent="0.2"/>
    <row r="233" s="49" customFormat="1" x14ac:dyDescent="0.2"/>
    <row r="234" s="49" customFormat="1" x14ac:dyDescent="0.2"/>
    <row r="235" s="49" customFormat="1" x14ac:dyDescent="0.2"/>
    <row r="236" s="49" customFormat="1" x14ac:dyDescent="0.2"/>
    <row r="237" s="49" customFormat="1" x14ac:dyDescent="0.2"/>
    <row r="238" s="49" customFormat="1" x14ac:dyDescent="0.2"/>
    <row r="239" s="49" customFormat="1" x14ac:dyDescent="0.2"/>
    <row r="240" s="49" customFormat="1" x14ac:dyDescent="0.2"/>
    <row r="241" s="49" customFormat="1" x14ac:dyDescent="0.2"/>
    <row r="242" s="49" customFormat="1" x14ac:dyDescent="0.2"/>
    <row r="243" s="49" customFormat="1" x14ac:dyDescent="0.2"/>
    <row r="244" s="49" customFormat="1" x14ac:dyDescent="0.2"/>
    <row r="245" s="49" customFormat="1" x14ac:dyDescent="0.2"/>
    <row r="246" s="49" customFormat="1" x14ac:dyDescent="0.2"/>
    <row r="247" s="49" customFormat="1" x14ac:dyDescent="0.2"/>
    <row r="248" s="49" customFormat="1" x14ac:dyDescent="0.2"/>
    <row r="249" s="49" customFormat="1" x14ac:dyDescent="0.2"/>
    <row r="250" s="49" customFormat="1" x14ac:dyDescent="0.2"/>
    <row r="251" s="49" customFormat="1" x14ac:dyDescent="0.2"/>
    <row r="252" s="49" customFormat="1" x14ac:dyDescent="0.2"/>
    <row r="253" s="49" customFormat="1" x14ac:dyDescent="0.2"/>
    <row r="254" s="49" customFormat="1" x14ac:dyDescent="0.2"/>
    <row r="255" s="49" customFormat="1" x14ac:dyDescent="0.2"/>
    <row r="256" s="49" customFormat="1" x14ac:dyDescent="0.2"/>
    <row r="257" s="49" customFormat="1" x14ac:dyDescent="0.2"/>
    <row r="258" s="49" customFormat="1" x14ac:dyDescent="0.2"/>
    <row r="259" s="49" customFormat="1" x14ac:dyDescent="0.2"/>
    <row r="260" s="49" customFormat="1" x14ac:dyDescent="0.2"/>
    <row r="261" s="49" customFormat="1" x14ac:dyDescent="0.2"/>
    <row r="262" s="49" customFormat="1" x14ac:dyDescent="0.2"/>
  </sheetData>
  <mergeCells count="10">
    <mergeCell ref="B81:C81"/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 verticalCentered="1"/>
  <pageMargins left="0" right="0" top="0.49803149600000002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Satishingh Jugoo</cp:lastModifiedBy>
  <cp:lastPrinted>2015-12-08T11:27:54Z</cp:lastPrinted>
  <dcterms:created xsi:type="dcterms:W3CDTF">2012-02-10T09:38:43Z</dcterms:created>
  <dcterms:modified xsi:type="dcterms:W3CDTF">2016-01-20T07:42:34Z</dcterms:modified>
</cp:coreProperties>
</file>