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5\December 2015\"/>
    </mc:Choice>
  </mc:AlternateContent>
  <bookViews>
    <workbookView xWindow="240" yWindow="135" windowWidth="21075" windowHeight="9780"/>
  </bookViews>
  <sheets>
    <sheet name="1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Database">'[1]Table-1'!#REF!</definedName>
    <definedName name="_xlnm.Print_Area" localSheetId="0">'10'!$A$1:$DX$66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DJ33" i="1" l="1"/>
  <c r="CX68" i="1" l="1"/>
  <c r="CW68" i="1"/>
  <c r="CV68" i="1"/>
  <c r="CU68" i="1"/>
  <c r="CT68" i="1"/>
  <c r="CS68" i="1"/>
  <c r="CR68" i="1"/>
  <c r="CQ68" i="1"/>
  <c r="CP68" i="1"/>
  <c r="CO68" i="1"/>
  <c r="CN68" i="1"/>
  <c r="CM68" i="1"/>
  <c r="CL68" i="1"/>
  <c r="CK68" i="1"/>
  <c r="CJ68" i="1"/>
  <c r="CI68" i="1"/>
  <c r="CH68" i="1"/>
  <c r="CG68" i="1"/>
  <c r="CF68" i="1"/>
  <c r="CE68" i="1"/>
  <c r="CD68" i="1"/>
  <c r="CC68" i="1"/>
  <c r="CB68" i="1"/>
  <c r="CA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DB33" i="1"/>
  <c r="DA33" i="1"/>
  <c r="CZ33" i="1"/>
  <c r="CY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</calcChain>
</file>

<file path=xl/sharedStrings.xml><?xml version="1.0" encoding="utf-8"?>
<sst xmlns="http://schemas.openxmlformats.org/spreadsheetml/2006/main" count="71" uniqueCount="63">
  <si>
    <t xml:space="preserve"> (Rs million)</t>
  </si>
  <si>
    <t>Code</t>
  </si>
  <si>
    <t>Assets</t>
  </si>
  <si>
    <t>A1</t>
  </si>
  <si>
    <t>Monetary Gold and SDRs</t>
  </si>
  <si>
    <t>A2</t>
  </si>
  <si>
    <t>Currency and Deposits</t>
  </si>
  <si>
    <t>A2.1</t>
  </si>
  <si>
    <t>Currency</t>
  </si>
  <si>
    <t>A2.2</t>
  </si>
  <si>
    <t>Transferable deposits</t>
  </si>
  <si>
    <t>A2.3</t>
  </si>
  <si>
    <t xml:space="preserve"> Savings deposits</t>
  </si>
  <si>
    <t>A2.4</t>
  </si>
  <si>
    <t xml:space="preserve"> Time deposits</t>
  </si>
  <si>
    <t>A3</t>
  </si>
  <si>
    <t>Securities other than Shares</t>
  </si>
  <si>
    <t>A4</t>
  </si>
  <si>
    <t>Loans</t>
  </si>
  <si>
    <t>A5</t>
  </si>
  <si>
    <t>Shares and Other Equity</t>
  </si>
  <si>
    <t>A6</t>
  </si>
  <si>
    <t>Insurance Technical Reserves</t>
  </si>
  <si>
    <t>A7</t>
  </si>
  <si>
    <t>Financial Derivatives</t>
  </si>
  <si>
    <t>A8</t>
  </si>
  <si>
    <t>Other Accounts Receivable</t>
  </si>
  <si>
    <t>A9</t>
  </si>
  <si>
    <t>Nonfinancial Assets</t>
  </si>
  <si>
    <t>TOTAL ASSETS</t>
  </si>
  <si>
    <t>Liabilities</t>
  </si>
  <si>
    <t>Mar-09</t>
  </si>
  <si>
    <t>L1</t>
  </si>
  <si>
    <t>Currency in Circulation</t>
  </si>
  <si>
    <t>L2</t>
  </si>
  <si>
    <t>Deposits Included in Broad Money</t>
  </si>
  <si>
    <t>L2.1</t>
  </si>
  <si>
    <t xml:space="preserve">      Transferable deposits</t>
  </si>
  <si>
    <t>L2.2</t>
  </si>
  <si>
    <t xml:space="preserve">      Savings deposits</t>
  </si>
  <si>
    <t>L2.3</t>
  </si>
  <si>
    <t xml:space="preserve">      Time deposits</t>
  </si>
  <si>
    <t>L3</t>
  </si>
  <si>
    <t>Deposits Excluded from Broad Money</t>
  </si>
  <si>
    <t>L3.1</t>
  </si>
  <si>
    <t>L3.2</t>
  </si>
  <si>
    <t>L3.3</t>
  </si>
  <si>
    <t>L4</t>
  </si>
  <si>
    <t>Securities Other than Shares, Included in Broad Money</t>
  </si>
  <si>
    <t>L5</t>
  </si>
  <si>
    <t>Securities Other than Shares, Excluded from Broad Money</t>
  </si>
  <si>
    <t>L6</t>
  </si>
  <si>
    <t>L7</t>
  </si>
  <si>
    <t>L8</t>
  </si>
  <si>
    <t>L9</t>
  </si>
  <si>
    <t>Other Accounts Payable</t>
  </si>
  <si>
    <t>L10</t>
  </si>
  <si>
    <t>TOTAL LIABILITIES</t>
  </si>
  <si>
    <t>Figures may not add up to totals due to rounding.</t>
  </si>
  <si>
    <r>
      <t xml:space="preserve"># </t>
    </r>
    <r>
      <rPr>
        <i/>
        <sz val="11"/>
        <color indexed="8"/>
        <rFont val="Times New Roman"/>
        <family val="1"/>
      </rPr>
      <t>Figures for November 2005 through May 2006 have been revised upwards following reclassification of data by one bank.</t>
    </r>
  </si>
  <si>
    <r>
      <t>*</t>
    </r>
    <r>
      <rPr>
        <i/>
        <sz val="11"/>
        <rFont val="Times New Roman"/>
        <family val="1"/>
      </rPr>
      <t xml:space="preserve"> Other Depository Corporations consist of Banks holding a Banking Licence and institutions other than banks which are licensed to transact deposit-taking business in Mauritius.</t>
    </r>
  </si>
  <si>
    <t>Source: Statistics Division.</t>
  </si>
  <si>
    <t>Table 10: Sectoral Balance Sheet of Other Depository Corporations*: November 2014 to November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</si>
</sst>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#,##0.0"/>
    <numFmt numFmtId="170" formatCode="0.0%"/>
    <numFmt numFmtId="171" formatCode="&quot;$&quot;#,##0;[Red]\-&quot;$&quot;#,##0"/>
    <numFmt numFmtId="172" formatCode="#,##0.00_);\(#,##0.00\);&quot;- &quot;"/>
    <numFmt numFmtId="173" formatCode="#,##0.00&quot; kr&quot;;[Red]&quot;-&quot;#,##0.00&quot; kr&quot;"/>
    <numFmt numFmtId="174" formatCode="_ * #,##0.00_ ;_ * \-#,##0.00_ ;_ * &quot;-&quot;??_ ;_ @_ "/>
    <numFmt numFmtId="175" formatCode="_ * #,##0_ ;_ * \-#,##0_ ;_ * &quot;-&quot;_ ;_ @_ "/>
    <numFmt numFmtId="176" formatCode="0.0_)\%;\(0.0\)\%;0.0_)\%;@_)_%"/>
    <numFmt numFmtId="177" formatCode="#,##0.0_)_%;\(#,##0.0\)_%;0.0_)_%;@_)_%"/>
    <numFmt numFmtId="178" formatCode="#,##0.0_);\(#,##0.0\);#,##0.0_);@_)"/>
    <numFmt numFmtId="179" formatCode="&quot;$&quot;_(#,##0.00_);&quot;$&quot;\(#,##0.00\);&quot;$&quot;_(0.00_);@_)"/>
    <numFmt numFmtId="180" formatCode="#,##0.00_);\(#,##0.00\);0.00_);@_)"/>
    <numFmt numFmtId="181" formatCode="0.000000"/>
    <numFmt numFmtId="182" formatCode="\€_(#,##0.00_);\€\(#,##0.00\);\€_(0.00_);@_)"/>
    <numFmt numFmtId="183" formatCode="#,##0_)\x;\(#,##0\)\x;0_)\x;@_)_x"/>
    <numFmt numFmtId="184" formatCode="#,##0_)_x;\(#,##0\)_x;0_)_x;@_)_x"/>
    <numFmt numFmtId="185" formatCode="#\ ??/32"/>
    <numFmt numFmtId="186" formatCode="&quot;$&quot;#,##0"/>
    <numFmt numFmtId="187" formatCode="&quot;$&quot;#,##0_);[Red]\(&quot;$&quot;#,##0\);&quot;-&quot;"/>
    <numFmt numFmtId="188" formatCode="&quot;$&quot;#,##0_%_);\(&quot;$&quot;#,##0\)_%;&quot;$&quot;#,##0_%_);@_%_)"/>
    <numFmt numFmtId="189" formatCode="General_)"/>
    <numFmt numFmtId="190" formatCode="0.000%"/>
    <numFmt numFmtId="191" formatCode="&quot;$&quot;#.##"/>
    <numFmt numFmtId="192" formatCode="#,##0.00;\-#,##0.00;&quot;-&quot;"/>
    <numFmt numFmtId="193" formatCode="#,##0%;\-#,##0%;&quot;- &quot;"/>
    <numFmt numFmtId="194" formatCode="#,##0.0%;\-#,##0.0%;&quot;- &quot;"/>
    <numFmt numFmtId="195" formatCode="#,##0.00%;\-#,##0.00%;&quot;- &quot;"/>
    <numFmt numFmtId="196" formatCode="#,##0;\-#,##0;&quot;-&quot;"/>
    <numFmt numFmtId="197" formatCode="#,##0.0;\-#,##0.0;&quot;-&quot;"/>
    <numFmt numFmtId="198" formatCode="_(&quot;$&quot;* #,##0.0_);_(&quot;$&quot;* \(#,##0.0\);_(&quot;$&quot;* \-_);_(@_)"/>
    <numFmt numFmtId="199" formatCode="_(* #,##0_);_(* \(#,##0\);_(* &quot;-&quot;??_);_(@_)"/>
    <numFmt numFmtId="200" formatCode="_(&quot;£&quot;* #,##0_);_(&quot;£&quot;* \(#,##0\);_(&quot;£&quot;* &quot;-&quot;_);_(@_)"/>
    <numFmt numFmtId="201" formatCode="#,##0\ ;\(#,##0\)"/>
    <numFmt numFmtId="202" formatCode="\£#,##0_);[Red]\(\£#,##0\)"/>
    <numFmt numFmtId="203" formatCode="_-&quot;$&quot;* #,##0.00_-;\-&quot;$&quot;* #,##0.00_-;_-&quot;$&quot;* &quot;-&quot;??_-;_-@_-"/>
    <numFmt numFmtId="204" formatCode="0.00&quot;%&quot;"/>
    <numFmt numFmtId="205" formatCode="0&quot;%&quot;"/>
    <numFmt numFmtId="206" formatCode="dd\-mmm\-yy_)"/>
    <numFmt numFmtId="207" formatCode="[$-409]d\-mmm\-yy;@"/>
    <numFmt numFmtId="208" formatCode="#,##0&quot;?&quot;_);[Red]\(#,##0&quot;?&quot;\)"/>
    <numFmt numFmtId="209" formatCode="0.000"/>
    <numFmt numFmtId="210" formatCode="_-[$€-2]* #,##0.00_-;\-[$€-2]* #,##0.00_-;_-[$€-2]* &quot;-&quot;??_-"/>
    <numFmt numFmtId="211" formatCode="0.000000_)"/>
    <numFmt numFmtId="212" formatCode="mm/dd/yyyy"/>
    <numFmt numFmtId="213" formatCode="dd\-mmm\-yy\ hh:mm:ss"/>
    <numFmt numFmtId="214" formatCode="0.0000"/>
    <numFmt numFmtId="215" formatCode="[Red]&quot;stale hdle&quot;;[Red]\-0;[Red]&quot;stale hdle&quot;"/>
    <numFmt numFmtId="216" formatCode="#,##0\ ;\(#,##0\);\ \-\ \ \ \ "/>
    <numFmt numFmtId="217" formatCode="#,##0.000;\(#,##0.000\)"/>
    <numFmt numFmtId="218" formatCode="_-* #,##0\ _€_-;\-* #,##0\ _€_-;_-* &quot;-&quot;\ _€_-;_-@_-"/>
    <numFmt numFmtId="219" formatCode="_-* #,##0.00\ _€_-;\-* #,##0.00\ _€_-;_-* &quot;-&quot;??\ _€_-;_-@_-"/>
    <numFmt numFmtId="220" formatCode="#,###,###.000"/>
    <numFmt numFmtId="221" formatCode="###,###,##0.0"/>
    <numFmt numFmtId="222" formatCode="_-* #,##0\ &quot;€&quot;_-;\-* #,##0\ &quot;€&quot;_-;_-* &quot;-&quot;\ &quot;€&quot;_-;_-@_-"/>
    <numFmt numFmtId="223" formatCode="_-* #,##0.00\ &quot;€&quot;_-;\-* #,##0.00\ &quot;€&quot;_-;_-* &quot;-&quot;??\ &quot;€&quot;_-;_-@_-"/>
    <numFmt numFmtId="224" formatCode="_ * #,##0.00\ _ ;_ * \(#,##0.00\)_ ;_ * &quot;-&quot;??_ ;_ @_ "/>
    <numFmt numFmtId="225" formatCode="0.00_)"/>
    <numFmt numFmtId="226" formatCode="#,##0.0\ ;\(#,##0.0\)"/>
    <numFmt numFmtId="227" formatCode="#,##0\ \ \ ;\(#,##0\)\ \ "/>
    <numFmt numFmtId="228" formatCode="0%;\(0%\)"/>
    <numFmt numFmtId="229" formatCode="#,##0.0\%_);\(#,##0.0\%\);#,##0.0\%_);@_)"/>
    <numFmt numFmtId="230" formatCode="#,##0.0_);\(#,##0.0\)"/>
    <numFmt numFmtId="231" formatCode="mm/dd/yy"/>
    <numFmt numFmtId="232" formatCode="0.0000%"/>
    <numFmt numFmtId="233" formatCode="m/d/yy\ h:mm:ss"/>
    <numFmt numFmtId="234" formatCode="[$-409]d\-mmm\-yyyy;@"/>
    <numFmt numFmtId="235" formatCode="#,###,;\(#,###,\)"/>
    <numFmt numFmtId="236" formatCode="#,##0.0000"/>
    <numFmt numFmtId="237" formatCode="0.0"/>
    <numFmt numFmtId="238" formatCode="0.00;\-0.00"/>
    <numFmt numFmtId="239" formatCode="d\-mmm\-yyyy"/>
    <numFmt numFmtId="240" formatCode="\ \ @"/>
    <numFmt numFmtId="241" formatCode="\ \ \ \ @"/>
    <numFmt numFmtId="242" formatCode="#.##%"/>
    <numFmt numFmtId="243" formatCode="#,##0.00;[Red]#,##0.00"/>
  </numFmts>
  <fonts count="2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sz val="11"/>
      <color indexed="2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1"/>
      <color indexed="23"/>
      <name val="Times New Roman"/>
      <family val="1"/>
    </font>
    <font>
      <sz val="10"/>
      <name val="Times New Roman"/>
      <family val="1"/>
    </font>
    <font>
      <i/>
      <vertAlign val="superscript"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i/>
      <vertAlign val="superscript"/>
      <sz val="11"/>
      <name val="Times New Roman"/>
      <family val="1"/>
    </font>
    <font>
      <sz val="11"/>
      <color indexed="2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i/>
      <sz val="11"/>
      <color indexed="23"/>
      <name val="Arial"/>
      <family val="2"/>
    </font>
  </fonts>
  <fills count="9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gray1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gray125">
        <fgColor indexed="22"/>
        <bgColor theme="0" tint="-0.14999847407452621"/>
      </patternFill>
    </fill>
    <fill>
      <patternFill patternType="solid">
        <fgColor theme="0" tint="-0.14999847407452621"/>
        <bgColor indexed="9"/>
      </patternFill>
    </fill>
  </fills>
  <borders count="8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 style="thick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/>
      <top style="thick">
        <color indexed="22"/>
      </top>
      <bottom style="thick">
        <color indexed="22"/>
      </bottom>
      <diagonal/>
    </border>
    <border>
      <left/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thick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thick">
        <color indexed="22"/>
      </right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medium">
        <color indexed="22"/>
      </right>
      <top style="thick">
        <color indexed="22"/>
      </top>
      <bottom/>
      <diagonal/>
    </border>
    <border>
      <left/>
      <right style="thick">
        <color indexed="22"/>
      </right>
      <top style="thick">
        <color indexed="22"/>
      </top>
      <bottom/>
      <diagonal/>
    </border>
    <border>
      <left/>
      <right style="thick">
        <color indexed="22"/>
      </right>
      <top/>
      <bottom/>
      <diagonal/>
    </border>
    <border>
      <left style="thick">
        <color indexed="22"/>
      </left>
      <right style="medium">
        <color indexed="22"/>
      </right>
      <top/>
      <bottom style="thick">
        <color indexed="22"/>
      </bottom>
      <diagonal/>
    </border>
    <border>
      <left style="medium">
        <color indexed="22"/>
      </left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 style="medium">
        <color indexed="22"/>
      </right>
      <top/>
      <bottom style="thick">
        <color indexed="22"/>
      </bottom>
      <diagonal/>
    </border>
    <border>
      <left/>
      <right style="medium">
        <color indexed="22"/>
      </right>
      <top/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6">
    <xf numFmtId="0" fontId="0" fillId="0" borderId="0"/>
    <xf numFmtId="0" fontId="6" fillId="0" borderId="0"/>
    <xf numFmtId="0" fontId="6" fillId="0" borderId="0"/>
    <xf numFmtId="0" fontId="13" fillId="0" borderId="0"/>
    <xf numFmtId="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8" fillId="0" borderId="0" applyFont="0" applyFill="0" applyBorder="0" applyAlignment="0" applyProtection="0"/>
    <xf numFmtId="8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71" fontId="19" fillId="0" borderId="0">
      <alignment horizontal="left"/>
    </xf>
    <xf numFmtId="171" fontId="19" fillId="0" borderId="0">
      <alignment horizontal="left"/>
    </xf>
    <xf numFmtId="171" fontId="19" fillId="0" borderId="0">
      <alignment horizontal="left"/>
    </xf>
    <xf numFmtId="171" fontId="19" fillId="0" borderId="0">
      <alignment horizontal="left"/>
    </xf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21" fillId="0" borderId="0"/>
    <xf numFmtId="0" fontId="13" fillId="0" borderId="0"/>
    <xf numFmtId="0" fontId="13" fillId="0" borderId="0"/>
    <xf numFmtId="17" fontId="22" fillId="0" borderId="0">
      <alignment horizontal="center"/>
    </xf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>
      <alignment horizontal="left" wrapText="1"/>
    </xf>
    <xf numFmtId="181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 applyFont="0" applyFill="0" applyBorder="0" applyAlignment="0" applyProtection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 applyNumberFormat="0" applyFill="0" applyBorder="0" applyAlignment="0" applyProtection="0"/>
    <xf numFmtId="0" fontId="6" fillId="12" borderId="0" applyNumberFormat="0" applyFont="0" applyAlignment="0" applyProtection="0"/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7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27" fillId="0" borderId="0"/>
    <xf numFmtId="183" fontId="6" fillId="0" borderId="0" applyFont="0" applyFill="0" applyBorder="0" applyAlignment="0" applyProtection="0"/>
    <xf numFmtId="184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13" borderId="0"/>
    <xf numFmtId="0" fontId="28" fillId="13" borderId="0"/>
    <xf numFmtId="0" fontId="29" fillId="13" borderId="0"/>
    <xf numFmtId="0" fontId="29" fillId="13" borderId="0"/>
    <xf numFmtId="0" fontId="28" fillId="13" borderId="0"/>
    <xf numFmtId="0" fontId="28" fillId="13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29" fillId="13" borderId="0"/>
    <xf numFmtId="0" fontId="29" fillId="13" borderId="0"/>
    <xf numFmtId="0" fontId="28" fillId="13" borderId="0"/>
    <xf numFmtId="0" fontId="28" fillId="13" borderId="0"/>
    <xf numFmtId="0" fontId="34" fillId="14" borderId="0"/>
    <xf numFmtId="0" fontId="34" fillId="14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3" borderId="0"/>
    <xf numFmtId="0" fontId="28" fillId="13" borderId="0"/>
    <xf numFmtId="0" fontId="29" fillId="13" borderId="0"/>
    <xf numFmtId="0" fontId="29" fillId="13" borderId="0"/>
    <xf numFmtId="0" fontId="31" fillId="0" borderId="0"/>
    <xf numFmtId="0" fontId="31" fillId="0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4" fillId="14" borderId="0"/>
    <xf numFmtId="0" fontId="34" fillId="14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3" borderId="0"/>
    <xf numFmtId="0" fontId="28" fillId="13" borderId="0"/>
    <xf numFmtId="0" fontId="29" fillId="13" borderId="0"/>
    <xf numFmtId="0" fontId="29" fillId="13" borderId="0"/>
    <xf numFmtId="0" fontId="31" fillId="0" borderId="0"/>
    <xf numFmtId="0" fontId="31" fillId="0" borderId="0"/>
    <xf numFmtId="0" fontId="31" fillId="14" borderId="0"/>
    <xf numFmtId="0" fontId="31" fillId="14" borderId="0"/>
    <xf numFmtId="0" fontId="34" fillId="14" borderId="0"/>
    <xf numFmtId="0" fontId="34" fillId="14" borderId="0"/>
    <xf numFmtId="0" fontId="6" fillId="11" borderId="0"/>
    <xf numFmtId="0" fontId="6" fillId="11" borderId="0"/>
    <xf numFmtId="0" fontId="40" fillId="0" borderId="0"/>
    <xf numFmtId="0" fontId="41" fillId="0" borderId="0"/>
    <xf numFmtId="0" fontId="41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4" fillId="0" borderId="22" applyNumberFormat="0" applyFill="0" applyProtection="0">
      <alignment horizontal="center"/>
    </xf>
    <xf numFmtId="0" fontId="44" fillId="0" borderId="22" applyNumberFormat="0" applyFill="0" applyProtection="0">
      <alignment horizontal="center"/>
    </xf>
    <xf numFmtId="0" fontId="44" fillId="0" borderId="22" applyNumberFormat="0" applyFill="0" applyProtection="0">
      <alignment horizontal="center"/>
    </xf>
    <xf numFmtId="0" fontId="44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5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7" fillId="0" borderId="0"/>
    <xf numFmtId="0" fontId="48" fillId="16" borderId="0" applyNumberFormat="0" applyBorder="0" applyAlignment="0" applyProtection="0"/>
    <xf numFmtId="0" fontId="48" fillId="13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48" fillId="26" borderId="0" applyNumberFormat="0" applyBorder="0" applyAlignment="0" applyProtection="0"/>
    <xf numFmtId="185" fontId="34" fillId="0" borderId="0">
      <alignment horizontal="center"/>
    </xf>
    <xf numFmtId="0" fontId="1" fillId="6" borderId="0" applyNumberFormat="0" applyBorder="0" applyAlignment="0" applyProtection="0"/>
    <xf numFmtId="0" fontId="48" fillId="27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32" borderId="0" applyNumberFormat="0" applyBorder="0" applyAlignment="0" applyProtection="0"/>
    <xf numFmtId="0" fontId="48" fillId="27" borderId="0" applyNumberFormat="0" applyBorder="0" applyAlignment="0" applyProtection="0"/>
    <xf numFmtId="0" fontId="48" fillId="33" borderId="0" applyNumberFormat="0" applyBorder="0" applyAlignment="0" applyProtection="0"/>
    <xf numFmtId="0" fontId="48" fillId="34" borderId="0" applyNumberFormat="0" applyBorder="0" applyAlignment="0" applyProtection="0"/>
    <xf numFmtId="0" fontId="49" fillId="35" borderId="0" applyNumberFormat="0" applyBorder="0" applyAlignment="0" applyProtection="0"/>
    <xf numFmtId="0" fontId="49" fillId="15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7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5" fillId="7" borderId="0" applyNumberFormat="0" applyBorder="0" applyAlignment="0" applyProtection="0"/>
    <xf numFmtId="0" fontId="49" fillId="39" borderId="0" applyNumberFormat="0" applyBorder="0" applyAlignment="0" applyProtection="0"/>
    <xf numFmtId="0" fontId="49" fillId="48" borderId="0" applyNumberFormat="0" applyBorder="0" applyAlignment="0" applyProtection="0"/>
    <xf numFmtId="0" fontId="49" fillId="49" borderId="0" applyNumberFormat="0" applyBorder="0" applyAlignment="0" applyProtection="0"/>
    <xf numFmtId="1" fontId="19" fillId="0" borderId="0"/>
    <xf numFmtId="0" fontId="50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51" fillId="50" borderId="23"/>
    <xf numFmtId="186" fontId="52" fillId="51" borderId="24" applyFont="0" applyFill="0" applyBorder="0" applyProtection="0">
      <alignment vertical="center"/>
    </xf>
    <xf numFmtId="0" fontId="53" fillId="0" borderId="0" applyNumberFormat="0" applyFill="0" applyBorder="0" applyAlignment="0">
      <alignment horizontal="right"/>
    </xf>
    <xf numFmtId="0" fontId="54" fillId="0" borderId="25">
      <alignment horizontal="center"/>
    </xf>
    <xf numFmtId="0" fontId="55" fillId="0" borderId="26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6" fillId="18" borderId="0" applyNumberFormat="0" applyBorder="0" applyAlignment="0" applyProtection="0"/>
    <xf numFmtId="0" fontId="57" fillId="52" borderId="0" applyNumberFormat="0" applyBorder="0">
      <alignment horizontal="left"/>
    </xf>
    <xf numFmtId="0" fontId="58" fillId="0" borderId="0" applyNumberFormat="0" applyFill="0" applyBorder="0" applyAlignment="0">
      <alignment horizontal="right"/>
    </xf>
    <xf numFmtId="38" fontId="59" fillId="14" borderId="0"/>
    <xf numFmtId="0" fontId="6" fillId="53" borderId="0" applyNumberFormat="0" applyFont="0" applyBorder="0" applyAlignment="0" applyProtection="0"/>
    <xf numFmtId="187" fontId="13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54" borderId="0" applyBorder="0">
      <alignment horizontal="left" vertical="center" indent="1"/>
    </xf>
    <xf numFmtId="0" fontId="63" fillId="0" borderId="0" applyNumberFormat="0" applyFill="0" applyBorder="0" applyAlignment="0">
      <alignment horizontal="left"/>
    </xf>
    <xf numFmtId="0" fontId="64" fillId="0" borderId="26" applyNumberFormat="0" applyFill="0" applyAlignment="0" applyProtection="0"/>
    <xf numFmtId="0" fontId="63" fillId="0" borderId="0" applyNumberFormat="0" applyFill="0" applyBorder="0" applyAlignment="0">
      <alignment horizontal="left"/>
    </xf>
    <xf numFmtId="188" fontId="13" fillId="0" borderId="0">
      <alignment horizontal="center"/>
    </xf>
    <xf numFmtId="15" fontId="65" fillId="0" borderId="0" applyNumberFormat="0">
      <alignment horizontal="center"/>
    </xf>
    <xf numFmtId="5" fontId="66" fillId="0" borderId="27" applyAlignment="0" applyProtection="0"/>
    <xf numFmtId="0" fontId="67" fillId="0" borderId="28" applyNumberFormat="0" applyFont="0" applyFill="0" applyAlignment="0" applyProtection="0"/>
    <xf numFmtId="189" fontId="6" fillId="0" borderId="29" applyNumberFormat="0" applyFill="0" applyAlignment="0" applyProtection="0"/>
    <xf numFmtId="0" fontId="18" fillId="0" borderId="26" applyNumberFormat="0" applyFont="0" applyFill="0" applyAlignment="0" applyProtection="0"/>
    <xf numFmtId="0" fontId="18" fillId="0" borderId="30" applyNumberFormat="0" applyFont="0" applyFill="0" applyAlignment="0" applyProtection="0"/>
    <xf numFmtId="0" fontId="18" fillId="0" borderId="31" applyNumberFormat="0" applyFont="0" applyFill="0" applyAlignment="0" applyProtection="0"/>
    <xf numFmtId="0" fontId="18" fillId="0" borderId="27" applyNumberFormat="0" applyFont="0" applyFill="0" applyAlignment="0" applyProtection="0"/>
    <xf numFmtId="5" fontId="66" fillId="0" borderId="27" applyAlignment="0" applyProtection="0"/>
    <xf numFmtId="0" fontId="46" fillId="0" borderId="0" applyFont="0" applyFill="0" applyBorder="0" applyAlignment="0" applyProtection="0"/>
    <xf numFmtId="190" fontId="68" fillId="55" borderId="0"/>
    <xf numFmtId="191" fontId="20" fillId="0" borderId="0" applyFill="0" applyBorder="0" applyAlignment="0"/>
    <xf numFmtId="192" fontId="24" fillId="0" borderId="0" applyFill="0" applyBorder="0" applyAlignment="0"/>
    <xf numFmtId="193" fontId="24" fillId="0" borderId="0" applyFill="0" applyBorder="0" applyAlignment="0"/>
    <xf numFmtId="194" fontId="24" fillId="0" borderId="0" applyFill="0" applyBorder="0" applyAlignment="0"/>
    <xf numFmtId="195" fontId="24" fillId="0" borderId="0" applyFill="0" applyBorder="0" applyAlignment="0"/>
    <xf numFmtId="196" fontId="24" fillId="0" borderId="0" applyFill="0" applyBorder="0" applyAlignment="0"/>
    <xf numFmtId="197" fontId="24" fillId="0" borderId="0" applyFill="0" applyBorder="0" applyAlignment="0"/>
    <xf numFmtId="192" fontId="24" fillId="0" borderId="0" applyFill="0" applyBorder="0" applyAlignment="0"/>
    <xf numFmtId="0" fontId="69" fillId="56" borderId="32" applyNumberFormat="0" applyAlignment="0" applyProtection="0"/>
    <xf numFmtId="0" fontId="69" fillId="57" borderId="32" applyNumberFormat="0" applyAlignment="0" applyProtection="0"/>
    <xf numFmtId="0" fontId="70" fillId="0" borderId="0">
      <alignment wrapText="1"/>
    </xf>
    <xf numFmtId="0" fontId="71" fillId="58" borderId="33" applyNumberFormat="0" applyAlignment="0" applyProtection="0"/>
    <xf numFmtId="0" fontId="71" fillId="59" borderId="33" applyNumberFormat="0" applyAlignment="0" applyProtection="0"/>
    <xf numFmtId="3" fontId="72" fillId="51" borderId="25" applyFont="0" applyFill="0" applyProtection="0">
      <alignment horizontal="right"/>
    </xf>
    <xf numFmtId="0" fontId="31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3" fillId="0" borderId="34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6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7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77" fillId="0" borderId="0" applyFont="0" applyFill="0" applyBorder="0" applyAlignment="0" applyProtection="0"/>
    <xf numFmtId="174" fontId="77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9" fillId="0" borderId="0" applyFont="0" applyFill="0" applyBorder="0" applyAlignment="0" applyProtection="0"/>
    <xf numFmtId="4" fontId="2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/>
    <xf numFmtId="0" fontId="23" fillId="0" borderId="0"/>
    <xf numFmtId="0" fontId="79" fillId="0" borderId="0" applyNumberFormat="0" applyFill="0" applyBorder="0" applyAlignment="0" applyProtection="0"/>
    <xf numFmtId="0" fontId="80" fillId="0" borderId="0"/>
    <xf numFmtId="0" fontId="23" fillId="0" borderId="0"/>
    <xf numFmtId="0" fontId="23" fillId="0" borderId="0"/>
    <xf numFmtId="0" fontId="81" fillId="60" borderId="0" applyBorder="0">
      <alignment horizontal="left"/>
    </xf>
    <xf numFmtId="0" fontId="82" fillId="61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89" fontId="10" fillId="0" borderId="0" applyFill="0" applyBorder="0">
      <alignment horizontal="left"/>
    </xf>
    <xf numFmtId="0" fontId="6" fillId="0" borderId="0"/>
    <xf numFmtId="0" fontId="83" fillId="62" borderId="0"/>
    <xf numFmtId="10" fontId="6" fillId="0" borderId="0"/>
    <xf numFmtId="0" fontId="84" fillId="0" borderId="0" applyNumberFormat="0" applyAlignment="0">
      <alignment horizontal="left"/>
    </xf>
    <xf numFmtId="201" fontId="85" fillId="0" borderId="0"/>
    <xf numFmtId="0" fontId="23" fillId="0" borderId="34"/>
    <xf numFmtId="202" fontId="86" fillId="0" borderId="0"/>
    <xf numFmtId="192" fontId="6" fillId="0" borderId="0" applyFont="0" applyFill="0" applyBorder="0" applyAlignment="0" applyProtection="0"/>
    <xf numFmtId="8" fontId="87" fillId="0" borderId="35">
      <protection locked="0"/>
    </xf>
    <xf numFmtId="0" fontId="73" fillId="0" borderId="0" applyFont="0" applyFill="0" applyBorder="0" applyAlignment="0" applyProtection="0">
      <alignment horizontal="right"/>
    </xf>
    <xf numFmtId="20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46" fillId="0" borderId="0" applyFont="0" applyFill="0" applyBorder="0" applyAlignment="0" applyProtection="0"/>
    <xf numFmtId="0" fontId="19" fillId="14" borderId="3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4" fontId="6" fillId="0" borderId="0" applyFont="0" applyFill="0" applyBorder="0" applyProtection="0"/>
    <xf numFmtId="205" fontId="6" fillId="0" borderId="0" applyFont="0" applyFill="0" applyBorder="0" applyProtection="0"/>
    <xf numFmtId="206" fontId="88" fillId="0" borderId="30" applyNumberFormat="0" applyFill="0" applyBorder="0" applyAlignment="0">
      <protection locked="0"/>
    </xf>
    <xf numFmtId="0" fontId="58" fillId="0" borderId="0" applyNumberFormat="0" applyBorder="0" applyAlignment="0">
      <alignment horizontal="center"/>
    </xf>
    <xf numFmtId="0" fontId="58" fillId="63" borderId="0" applyNumberFormat="0" applyBorder="0" applyAlignment="0">
      <alignment horizontal="center"/>
    </xf>
    <xf numFmtId="0" fontId="89" fillId="64" borderId="0" applyNumberFormat="0" applyBorder="0" applyAlignment="0"/>
    <xf numFmtId="0" fontId="90" fillId="64" borderId="0">
      <alignment horizontal="centerContinuous"/>
    </xf>
    <xf numFmtId="201" fontId="58" fillId="0" borderId="0">
      <protection locked="0"/>
    </xf>
    <xf numFmtId="201" fontId="58" fillId="0" borderId="0">
      <alignment horizontal="center"/>
      <protection locked="0"/>
    </xf>
    <xf numFmtId="14" fontId="91" fillId="0" borderId="0"/>
    <xf numFmtId="0" fontId="23" fillId="0" borderId="0"/>
    <xf numFmtId="0" fontId="73" fillId="0" borderId="0" applyFont="0" applyFill="0" applyBorder="0" applyAlignment="0" applyProtection="0"/>
    <xf numFmtId="14" fontId="24" fillId="0" borderId="0" applyFill="0" applyBorder="0" applyAlignment="0"/>
    <xf numFmtId="14" fontId="91" fillId="0" borderId="0"/>
    <xf numFmtId="207" fontId="13" fillId="0" borderId="0"/>
    <xf numFmtId="14" fontId="6" fillId="0" borderId="0"/>
    <xf numFmtId="38" fontId="19" fillId="0" borderId="37">
      <alignment vertical="center"/>
    </xf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92" fillId="0" borderId="0">
      <protection locked="0"/>
    </xf>
    <xf numFmtId="208" fontId="6" fillId="0" borderId="0"/>
    <xf numFmtId="0" fontId="73" fillId="0" borderId="38" applyNumberFormat="0" applyFont="0" applyFill="0" applyAlignment="0" applyProtection="0"/>
    <xf numFmtId="209" fontId="6" fillId="0" borderId="0">
      <alignment horizontal="right"/>
    </xf>
    <xf numFmtId="49" fontId="6" fillId="0" borderId="0">
      <alignment horizontal="left"/>
    </xf>
    <xf numFmtId="0" fontId="61" fillId="0" borderId="0" applyNumberFormat="0" applyFill="0" applyBorder="0" applyAlignment="0" applyProtection="0"/>
    <xf numFmtId="0" fontId="93" fillId="0" borderId="0">
      <protection locked="0"/>
    </xf>
    <xf numFmtId="0" fontId="93" fillId="0" borderId="0">
      <protection locked="0"/>
    </xf>
    <xf numFmtId="196" fontId="50" fillId="0" borderId="0" applyFill="0" applyBorder="0" applyAlignment="0"/>
    <xf numFmtId="192" fontId="50" fillId="0" borderId="0" applyFill="0" applyBorder="0" applyAlignment="0"/>
    <xf numFmtId="196" fontId="50" fillId="0" borderId="0" applyFill="0" applyBorder="0" applyAlignment="0"/>
    <xf numFmtId="197" fontId="50" fillId="0" borderId="0" applyFill="0" applyBorder="0" applyAlignment="0"/>
    <xf numFmtId="192" fontId="50" fillId="0" borderId="0" applyFill="0" applyBorder="0" applyAlignment="0"/>
    <xf numFmtId="0" fontId="94" fillId="0" borderId="0" applyNumberFormat="0" applyAlignment="0">
      <alignment horizontal="left"/>
    </xf>
    <xf numFmtId="0" fontId="83" fillId="0" borderId="0" applyFill="0"/>
    <xf numFmtId="210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211" fontId="95" fillId="0" borderId="0"/>
    <xf numFmtId="0" fontId="9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165" fontId="6" fillId="0" borderId="0"/>
    <xf numFmtId="212" fontId="6" fillId="0" borderId="0"/>
    <xf numFmtId="0" fontId="6" fillId="0" borderId="0"/>
    <xf numFmtId="0" fontId="44" fillId="0" borderId="39" applyNumberFormat="0" applyFill="0" applyBorder="0" applyAlignment="0"/>
    <xf numFmtId="0" fontId="92" fillId="0" borderId="0">
      <protection locked="0"/>
    </xf>
    <xf numFmtId="0" fontId="92" fillId="0" borderId="0">
      <protection locked="0"/>
    </xf>
    <xf numFmtId="5" fontId="97" fillId="0" borderId="0" applyBorder="0">
      <alignment horizontal="right"/>
    </xf>
    <xf numFmtId="186" fontId="13" fillId="0" borderId="0"/>
    <xf numFmtId="2" fontId="98" fillId="0" borderId="0" applyFont="0" applyFill="0" applyBorder="0" applyAlignment="0" applyProtection="0"/>
    <xf numFmtId="0" fontId="99" fillId="0" borderId="0" applyFill="0" applyBorder="0" applyProtection="0">
      <alignment horizontal="left"/>
    </xf>
    <xf numFmtId="0" fontId="100" fillId="0" borderId="0">
      <alignment horizontal="left"/>
    </xf>
    <xf numFmtId="0" fontId="67" fillId="0" borderId="0" applyFill="0" applyBorder="0" applyProtection="0">
      <alignment horizontal="left"/>
    </xf>
    <xf numFmtId="0" fontId="6" fillId="14" borderId="0" applyFont="0" applyAlignment="0"/>
    <xf numFmtId="213" fontId="6" fillId="0" borderId="0" applyFont="0" applyFill="0" applyBorder="0" applyAlignment="0" applyProtection="0"/>
    <xf numFmtId="0" fontId="50" fillId="0" borderId="0" applyFont="0" applyFill="0" applyBorder="0" applyAlignment="0" applyProtection="0"/>
    <xf numFmtId="214" fontId="6" fillId="0" borderId="0" applyFont="0" applyFill="0" applyBorder="0" applyAlignment="0" applyProtection="0"/>
    <xf numFmtId="0" fontId="83" fillId="62" borderId="0">
      <alignment horizontal="left"/>
    </xf>
    <xf numFmtId="0" fontId="23" fillId="0" borderId="0" applyFont="0" applyFill="0" applyBorder="0" applyAlignment="0" applyProtection="0"/>
    <xf numFmtId="169" fontId="101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2" fillId="20" borderId="0" applyNumberFormat="0" applyBorder="0" applyAlignment="0" applyProtection="0"/>
    <xf numFmtId="0" fontId="103" fillId="0" borderId="0" applyFont="0" applyFill="0" applyBorder="0" applyAlignment="0">
      <alignment horizontal="left"/>
    </xf>
    <xf numFmtId="38" fontId="104" fillId="65" borderId="0" applyNumberFormat="0" applyBorder="0" applyAlignment="0" applyProtection="0"/>
    <xf numFmtId="0" fontId="63" fillId="54" borderId="40" applyAlignment="0" applyProtection="0"/>
    <xf numFmtId="0" fontId="6" fillId="65" borderId="25" applyNumberFormat="0" applyFont="0" applyBorder="0" applyAlignment="0" applyProtection="0">
      <alignment horizontal="center"/>
    </xf>
    <xf numFmtId="0" fontId="63" fillId="65" borderId="41"/>
    <xf numFmtId="0" fontId="6" fillId="66" borderId="36" applyNumberFormat="0" applyFont="0" applyBorder="0" applyAlignment="0"/>
    <xf numFmtId="215" fontId="105" fillId="60" borderId="0" applyBorder="0" applyAlignment="0"/>
    <xf numFmtId="0" fontId="73" fillId="0" borderId="0" applyFont="0" applyFill="0" applyBorder="0" applyAlignment="0" applyProtection="0">
      <alignment horizontal="right"/>
    </xf>
    <xf numFmtId="0" fontId="106" fillId="0" borderId="0" applyProtection="0">
      <alignment horizontal="right"/>
    </xf>
    <xf numFmtId="186" fontId="107" fillId="65" borderId="42" applyBorder="0">
      <alignment horizontal="left" vertical="center" indent="1"/>
    </xf>
    <xf numFmtId="186" fontId="108" fillId="60" borderId="30" applyBorder="0" applyAlignment="0">
      <alignment horizontal="left" vertical="center" indent="1"/>
    </xf>
    <xf numFmtId="0" fontId="109" fillId="0" borderId="43" applyNumberFormat="0" applyAlignment="0" applyProtection="0">
      <alignment horizontal="left" vertical="center"/>
    </xf>
    <xf numFmtId="0" fontId="109" fillId="0" borderId="40">
      <alignment horizontal="left" vertical="center"/>
    </xf>
    <xf numFmtId="0" fontId="107" fillId="0" borderId="28" applyNumberFormat="0" applyFill="0">
      <alignment horizontal="centerContinuous" vertical="top"/>
    </xf>
    <xf numFmtId="0" fontId="110" fillId="51" borderId="44" applyNumberFormat="0" applyBorder="0">
      <alignment horizontal="left" vertical="center" indent="1"/>
    </xf>
    <xf numFmtId="0" fontId="111" fillId="57" borderId="25">
      <alignment horizontal="centerContinuous"/>
    </xf>
    <xf numFmtId="0" fontId="112" fillId="0" borderId="45" applyNumberFormat="0" applyFill="0" applyAlignment="0" applyProtection="0"/>
    <xf numFmtId="0" fontId="113" fillId="0" borderId="2" applyNumberFormat="0" applyFill="0" applyAlignment="0" applyProtection="0"/>
    <xf numFmtId="0" fontId="114" fillId="0" borderId="46" applyNumberFormat="0" applyFill="0" applyAlignment="0" applyProtection="0"/>
    <xf numFmtId="0" fontId="114" fillId="0" borderId="0" applyNumberFormat="0" applyFill="0" applyBorder="0" applyAlignment="0" applyProtection="0"/>
    <xf numFmtId="0" fontId="115" fillId="61" borderId="0" applyNumberFormat="0" applyBorder="0" applyAlignment="0"/>
    <xf numFmtId="3" fontId="6" fillId="67" borderId="25" applyFont="0" applyProtection="0">
      <alignment horizontal="right"/>
    </xf>
    <xf numFmtId="10" fontId="6" fillId="67" borderId="25" applyFont="0" applyProtection="0">
      <alignment horizontal="right"/>
    </xf>
    <xf numFmtId="0" fontId="6" fillId="67" borderId="24" applyNumberFormat="0" applyFont="0" applyBorder="0" applyAlignment="0" applyProtection="0">
      <alignment horizontal="left"/>
    </xf>
    <xf numFmtId="37" fontId="63" fillId="0" borderId="0"/>
    <xf numFmtId="0" fontId="116" fillId="0" borderId="0" applyNumberFormat="0" applyFill="0" applyBorder="0" applyAlignment="0" applyProtection="0">
      <alignment vertical="top"/>
      <protection locked="0"/>
    </xf>
    <xf numFmtId="216" fontId="117" fillId="51" borderId="0" applyNumberFormat="0" applyFont="0" applyBorder="0" applyAlignment="0" applyProtection="0">
      <alignment horizontal="left" indent="1"/>
      <protection hidden="1"/>
    </xf>
    <xf numFmtId="10" fontId="104" fillId="68" borderId="25" applyNumberFormat="0" applyBorder="0" applyAlignment="0" applyProtection="0"/>
    <xf numFmtId="0" fontId="118" fillId="25" borderId="32" applyNumberFormat="0" applyAlignment="0" applyProtection="0"/>
    <xf numFmtId="0" fontId="118" fillId="26" borderId="32" applyNumberFormat="0" applyAlignment="0" applyProtection="0"/>
    <xf numFmtId="3" fontId="6" fillId="69" borderId="25" applyFont="0">
      <alignment horizontal="right"/>
      <protection locked="0"/>
    </xf>
    <xf numFmtId="217" fontId="6" fillId="0" borderId="0"/>
    <xf numFmtId="0" fontId="119" fillId="0" borderId="0"/>
    <xf numFmtId="0" fontId="103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20" fillId="0" borderId="0"/>
    <xf numFmtId="38" fontId="121" fillId="0" borderId="0"/>
    <xf numFmtId="38" fontId="122" fillId="0" borderId="0"/>
    <xf numFmtId="38" fontId="123" fillId="0" borderId="0"/>
    <xf numFmtId="0" fontId="8" fillId="0" borderId="0"/>
    <xf numFmtId="0" fontId="8" fillId="0" borderId="0"/>
    <xf numFmtId="0" fontId="124" fillId="65" borderId="0"/>
    <xf numFmtId="0" fontId="125" fillId="0" borderId="0" applyNumberFormat="0" applyFill="0" applyBorder="0">
      <alignment horizontal="right"/>
    </xf>
    <xf numFmtId="0" fontId="125" fillId="0" borderId="0" applyNumberFormat="0" applyFill="0" applyBorder="0">
      <alignment horizontal="right"/>
    </xf>
    <xf numFmtId="5" fontId="97" fillId="0" borderId="40">
      <alignment horizontal="right"/>
    </xf>
    <xf numFmtId="0" fontId="116" fillId="0" borderId="0" applyNumberFormat="0" applyFill="0" applyBorder="0" applyAlignment="0" applyProtection="0">
      <alignment vertical="top"/>
      <protection locked="0"/>
    </xf>
    <xf numFmtId="188" fontId="13" fillId="0" borderId="26">
      <alignment horizontal="right"/>
    </xf>
    <xf numFmtId="188" fontId="13" fillId="0" borderId="0">
      <alignment horizontal="right"/>
    </xf>
    <xf numFmtId="188" fontId="13" fillId="0" borderId="0">
      <alignment horizontal="left"/>
    </xf>
    <xf numFmtId="196" fontId="126" fillId="0" borderId="0" applyFill="0" applyBorder="0" applyAlignment="0"/>
    <xf numFmtId="192" fontId="126" fillId="0" borderId="0" applyFill="0" applyBorder="0" applyAlignment="0"/>
    <xf numFmtId="196" fontId="126" fillId="0" borderId="0" applyFill="0" applyBorder="0" applyAlignment="0"/>
    <xf numFmtId="197" fontId="126" fillId="0" borderId="0" applyFill="0" applyBorder="0" applyAlignment="0"/>
    <xf numFmtId="192" fontId="126" fillId="0" borderId="0" applyFill="0" applyBorder="0" applyAlignment="0"/>
    <xf numFmtId="0" fontId="127" fillId="0" borderId="47" applyNumberFormat="0" applyFill="0" applyAlignment="0" applyProtection="0"/>
    <xf numFmtId="43" fontId="109" fillId="65" borderId="0" applyNumberFormat="0" applyFont="0" applyBorder="0" applyAlignment="0"/>
    <xf numFmtId="0" fontId="6" fillId="65" borderId="0"/>
    <xf numFmtId="0" fontId="128" fillId="0" borderId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31" fillId="65" borderId="0"/>
    <xf numFmtId="0" fontId="31" fillId="0" borderId="0"/>
    <xf numFmtId="0" fontId="132" fillId="0" borderId="48">
      <alignment horizontal="left"/>
    </xf>
    <xf numFmtId="0" fontId="24" fillId="0" borderId="49">
      <alignment horizontal="center"/>
    </xf>
    <xf numFmtId="0" fontId="31" fillId="65" borderId="0"/>
    <xf numFmtId="37" fontId="97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38" fontId="6" fillId="0" borderId="0" applyBorder="0"/>
    <xf numFmtId="14" fontId="18" fillId="0" borderId="0" applyFont="0" applyFill="0" applyBorder="0" applyAlignment="0" applyProtection="0"/>
    <xf numFmtId="0" fontId="83" fillId="62" borderId="0">
      <alignment horizontal="left"/>
    </xf>
    <xf numFmtId="10" fontId="19" fillId="70" borderId="36" applyBorder="0">
      <alignment horizontal="center"/>
      <protection locked="0"/>
    </xf>
    <xf numFmtId="220" fontId="133" fillId="0" borderId="0" applyFont="0" applyFill="0" applyBorder="0" applyAlignment="0" applyProtection="0"/>
    <xf numFmtId="221" fontId="133" fillId="0" borderId="0" applyFont="0" applyFill="0" applyBorder="0" applyAlignment="0" applyProtection="0"/>
    <xf numFmtId="222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0" fontId="92" fillId="0" borderId="0">
      <protection locked="0"/>
    </xf>
    <xf numFmtId="38" fontId="24" fillId="14" borderId="0"/>
    <xf numFmtId="0" fontId="73" fillId="0" borderId="0" applyFont="0" applyFill="0" applyBorder="0" applyAlignment="0" applyProtection="0">
      <alignment horizontal="right"/>
    </xf>
    <xf numFmtId="38" fontId="63" fillId="0" borderId="0"/>
    <xf numFmtId="224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4" fillId="12" borderId="0" applyNumberFormat="0" applyBorder="0" applyAlignment="0" applyProtection="0"/>
    <xf numFmtId="0" fontId="135" fillId="65" borderId="50" applyNumberFormat="0" applyFont="0" applyFill="0" applyAlignment="0" applyProtection="0">
      <alignment horizontal="center"/>
    </xf>
    <xf numFmtId="37" fontId="136" fillId="0" borderId="0"/>
    <xf numFmtId="0" fontId="63" fillId="14" borderId="0" applyNumberFormat="0" applyFont="0" applyFill="0" applyBorder="0" applyAlignment="0"/>
    <xf numFmtId="10" fontId="24" fillId="14" borderId="0"/>
    <xf numFmtId="1" fontId="19" fillId="0" borderId="0">
      <alignment horizontal="left"/>
    </xf>
    <xf numFmtId="0" fontId="137" fillId="65" borderId="0">
      <alignment horizontal="right"/>
    </xf>
    <xf numFmtId="0" fontId="138" fillId="0" borderId="0"/>
    <xf numFmtId="0" fontId="6" fillId="0" borderId="0"/>
    <xf numFmtId="225" fontId="139" fillId="0" borderId="0"/>
    <xf numFmtId="0" fontId="138" fillId="0" borderId="51"/>
    <xf numFmtId="0" fontId="4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3" fillId="0" borderId="0">
      <alignment horizontal="left" vertical="top" wrapText="1"/>
    </xf>
    <xf numFmtId="0" fontId="6" fillId="0" borderId="0"/>
    <xf numFmtId="0" fontId="1" fillId="0" borderId="0"/>
    <xf numFmtId="39" fontId="140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39" fontId="140" fillId="0" borderId="0"/>
    <xf numFmtId="39" fontId="140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5" fillId="0" borderId="0"/>
    <xf numFmtId="0" fontId="48" fillId="0" borderId="0"/>
    <xf numFmtId="0" fontId="75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>
      <alignment vertical="top"/>
    </xf>
    <xf numFmtId="0" fontId="48" fillId="0" borderId="0"/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3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9" fillId="0" borderId="0"/>
    <xf numFmtId="0" fontId="141" fillId="0" borderId="0"/>
    <xf numFmtId="39" fontId="140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39" fontId="140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9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1" borderId="52" applyNumberForma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52" applyNumberFormat="0" applyFont="0" applyAlignment="0" applyProtection="0"/>
    <xf numFmtId="0" fontId="48" fillId="72" borderId="52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52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142" fillId="0" borderId="53"/>
    <xf numFmtId="37" fontId="6" fillId="0" borderId="0"/>
    <xf numFmtId="226" fontId="3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227" fontId="143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4" fillId="0" borderId="54">
      <alignment horizontal="left" wrapText="1" indent="1"/>
    </xf>
    <xf numFmtId="0" fontId="143" fillId="0" borderId="38"/>
    <xf numFmtId="3" fontId="6" fillId="73" borderId="25">
      <alignment horizontal="right"/>
      <protection locked="0"/>
    </xf>
    <xf numFmtId="0" fontId="145" fillId="56" borderId="55" applyNumberFormat="0" applyAlignment="0" applyProtection="0"/>
    <xf numFmtId="0" fontId="145" fillId="57" borderId="55" applyNumberFormat="0" applyAlignment="0" applyProtection="0"/>
    <xf numFmtId="40" fontId="146" fillId="51" borderId="0">
      <alignment horizontal="right"/>
    </xf>
    <xf numFmtId="0" fontId="147" fillId="68" borderId="0">
      <alignment horizontal="center"/>
    </xf>
    <xf numFmtId="0" fontId="148" fillId="51" borderId="0">
      <alignment horizontal="right"/>
    </xf>
    <xf numFmtId="0" fontId="149" fillId="51" borderId="31"/>
    <xf numFmtId="0" fontId="150" fillId="0" borderId="0" applyBorder="0">
      <alignment horizontal="centerContinuous"/>
    </xf>
    <xf numFmtId="0" fontId="149" fillId="0" borderId="0" applyBorder="0">
      <alignment horizontal="centerContinuous"/>
    </xf>
    <xf numFmtId="0" fontId="151" fillId="0" borderId="0" applyBorder="0">
      <alignment horizontal="centerContinuous"/>
    </xf>
    <xf numFmtId="0" fontId="152" fillId="0" borderId="0" applyBorder="0">
      <alignment horizontal="centerContinuous"/>
    </xf>
    <xf numFmtId="0" fontId="153" fillId="0" borderId="0" applyFill="0" applyBorder="0" applyProtection="0">
      <alignment horizontal="left"/>
    </xf>
    <xf numFmtId="0" fontId="101" fillId="0" borderId="0" applyFill="0" applyBorder="0" applyProtection="0">
      <alignment horizontal="left"/>
    </xf>
    <xf numFmtId="1" fontId="154" fillId="0" borderId="0" applyProtection="0">
      <alignment horizontal="right" vertical="center"/>
    </xf>
    <xf numFmtId="0" fontId="13" fillId="0" borderId="0">
      <alignment horizontal="center" wrapText="1"/>
    </xf>
    <xf numFmtId="10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95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10" fontId="15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46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9" fontId="67" fillId="0" borderId="0" applyFont="0" applyFill="0" applyBorder="0" applyProtection="0">
      <alignment horizontal="right"/>
    </xf>
    <xf numFmtId="10" fontId="6" fillId="0" borderId="56" applyFont="0" applyFill="0" applyBorder="0" applyAlignment="0" applyProtection="0"/>
    <xf numFmtId="9" fontId="6" fillId="0" borderId="0"/>
    <xf numFmtId="10" fontId="156" fillId="0" borderId="0"/>
    <xf numFmtId="9" fontId="19" fillId="0" borderId="57" applyNumberFormat="0" applyBorder="0"/>
    <xf numFmtId="0" fontId="92" fillId="0" borderId="0">
      <protection locked="0"/>
    </xf>
    <xf numFmtId="196" fontId="72" fillId="0" borderId="0" applyFill="0" applyBorder="0" applyAlignment="0"/>
    <xf numFmtId="192" fontId="72" fillId="0" borderId="0" applyFill="0" applyBorder="0" applyAlignment="0"/>
    <xf numFmtId="196" fontId="72" fillId="0" borderId="0" applyFill="0" applyBorder="0" applyAlignment="0"/>
    <xf numFmtId="197" fontId="72" fillId="0" borderId="0" applyFill="0" applyBorder="0" applyAlignment="0"/>
    <xf numFmtId="192" fontId="72" fillId="0" borderId="0" applyFill="0" applyBorder="0" applyAlignment="0"/>
    <xf numFmtId="0" fontId="157" fillId="74" borderId="0">
      <alignment horizontal="center"/>
      <protection locked="0"/>
    </xf>
    <xf numFmtId="0" fontId="158" fillId="65" borderId="0"/>
    <xf numFmtId="0" fontId="159" fillId="54" borderId="0">
      <alignment horizontal="left" indent="1"/>
    </xf>
    <xf numFmtId="0" fontId="6" fillId="14" borderId="0" applyNumberFormat="0" applyBorder="0"/>
    <xf numFmtId="0" fontId="19" fillId="0" borderId="0" applyNumberFormat="0" applyFont="0" applyFill="0" applyBorder="0" applyAlignment="0" applyProtection="0">
      <alignment horizontal="left"/>
    </xf>
    <xf numFmtId="4" fontId="19" fillId="0" borderId="0" applyFont="0" applyFill="0" applyBorder="0" applyAlignment="0" applyProtection="0"/>
    <xf numFmtId="0" fontId="66" fillId="0" borderId="28">
      <alignment horizontal="center"/>
    </xf>
    <xf numFmtId="0" fontId="13" fillId="0" borderId="0">
      <alignment vertical="top"/>
    </xf>
    <xf numFmtId="230" fontId="13" fillId="0" borderId="0">
      <alignment vertical="top"/>
    </xf>
    <xf numFmtId="230" fontId="13" fillId="0" borderId="0">
      <alignment vertical="top"/>
    </xf>
    <xf numFmtId="23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38" fontId="160" fillId="0" borderId="0"/>
    <xf numFmtId="3" fontId="161" fillId="0" borderId="58">
      <alignment horizontal="center"/>
      <protection locked="0"/>
    </xf>
    <xf numFmtId="0" fontId="105" fillId="60" borderId="0"/>
    <xf numFmtId="2" fontId="162" fillId="0" borderId="0">
      <alignment horizontal="left"/>
    </xf>
    <xf numFmtId="231" fontId="163" fillId="0" borderId="0" applyNumberFormat="0" applyFill="0" applyBorder="0" applyAlignment="0" applyProtection="0">
      <alignment horizontal="left"/>
    </xf>
    <xf numFmtId="0" fontId="6" fillId="0" borderId="0"/>
    <xf numFmtId="232" fontId="6" fillId="0" borderId="0" applyFont="0" applyFill="0" applyBorder="0" applyAlignment="0" applyProtection="0"/>
    <xf numFmtId="0" fontId="6" fillId="0" borderId="59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14" borderId="0" applyNumberFormat="0" applyFont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46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4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6" fillId="0" borderId="0" applyNumberFormat="0" applyFill="0" applyBorder="0" applyProtection="0">
      <alignment horizontal="left"/>
    </xf>
    <xf numFmtId="0" fontId="6" fillId="14" borderId="0" applyNumberFormat="0" applyFont="0" applyBorder="0" applyAlignment="0" applyProtection="0"/>
    <xf numFmtId="0" fontId="16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34" applyNumberFormat="0" applyFont="0" applyFill="0" applyAlignment="0" applyProtection="0"/>
    <xf numFmtId="0" fontId="6" fillId="0" borderId="69" applyNumberFormat="0" applyFont="0" applyFill="0" applyAlignment="0" applyProtection="0"/>
    <xf numFmtId="233" fontId="6" fillId="0" borderId="0" applyFont="0" applyFill="0" applyBorder="0" applyAlignment="0" applyProtection="0"/>
    <xf numFmtId="0" fontId="6" fillId="0" borderId="70" applyNumberFormat="0" applyFont="0" applyFill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35" applyNumberFormat="0" applyFont="0" applyFill="0" applyAlignment="0" applyProtection="0"/>
    <xf numFmtId="38" fontId="156" fillId="0" borderId="0"/>
    <xf numFmtId="188" fontId="13" fillId="0" borderId="0">
      <alignment horizontal="center"/>
    </xf>
    <xf numFmtId="0" fontId="105" fillId="75" borderId="25"/>
    <xf numFmtId="4" fontId="168" fillId="76" borderId="74" applyNumberFormat="0" applyProtection="0">
      <alignment vertical="center"/>
    </xf>
    <xf numFmtId="4" fontId="168" fillId="76" borderId="74" applyNumberFormat="0" applyProtection="0">
      <alignment vertical="center"/>
    </xf>
    <xf numFmtId="4" fontId="169" fillId="76" borderId="74" applyNumberFormat="0" applyProtection="0">
      <alignment vertical="center"/>
    </xf>
    <xf numFmtId="4" fontId="169" fillId="76" borderId="74" applyNumberFormat="0" applyProtection="0">
      <alignment vertical="center"/>
    </xf>
    <xf numFmtId="4" fontId="170" fillId="76" borderId="74" applyNumberFormat="0" applyProtection="0">
      <alignment horizontal="left" vertical="center" indent="1"/>
    </xf>
    <xf numFmtId="4" fontId="170" fillId="76" borderId="74" applyNumberFormat="0" applyProtection="0">
      <alignment horizontal="left" vertical="center" indent="1"/>
    </xf>
    <xf numFmtId="0" fontId="59" fillId="76" borderId="74" applyNumberFormat="0" applyProtection="0">
      <alignment horizontal="left" vertical="top" indent="1"/>
    </xf>
    <xf numFmtId="4" fontId="170" fillId="77" borderId="0" applyNumberFormat="0" applyProtection="0">
      <alignment horizontal="left" vertical="center" indent="1"/>
    </xf>
    <xf numFmtId="4" fontId="170" fillId="77" borderId="0" applyNumberFormat="0" applyProtection="0">
      <alignment horizontal="left" vertical="center" indent="1"/>
    </xf>
    <xf numFmtId="4" fontId="170" fillId="78" borderId="74" applyNumberFormat="0" applyProtection="0">
      <alignment horizontal="right" vertical="center"/>
    </xf>
    <xf numFmtId="4" fontId="170" fillId="78" borderId="74" applyNumberFormat="0" applyProtection="0">
      <alignment horizontal="right" vertical="center"/>
    </xf>
    <xf numFmtId="4" fontId="170" fillId="79" borderId="74" applyNumberFormat="0" applyProtection="0">
      <alignment horizontal="right" vertical="center"/>
    </xf>
    <xf numFmtId="4" fontId="170" fillId="79" borderId="74" applyNumberFormat="0" applyProtection="0">
      <alignment horizontal="right" vertical="center"/>
    </xf>
    <xf numFmtId="4" fontId="170" fillId="80" borderId="74" applyNumberFormat="0" applyProtection="0">
      <alignment horizontal="right" vertical="center"/>
    </xf>
    <xf numFmtId="4" fontId="170" fillId="80" borderId="74" applyNumberFormat="0" applyProtection="0">
      <alignment horizontal="right" vertical="center"/>
    </xf>
    <xf numFmtId="4" fontId="170" fillId="73" borderId="74" applyNumberFormat="0" applyProtection="0">
      <alignment horizontal="right" vertical="center"/>
    </xf>
    <xf numFmtId="4" fontId="170" fillId="73" borderId="74" applyNumberFormat="0" applyProtection="0">
      <alignment horizontal="right" vertical="center"/>
    </xf>
    <xf numFmtId="4" fontId="170" fillId="81" borderId="74" applyNumberFormat="0" applyProtection="0">
      <alignment horizontal="right" vertical="center"/>
    </xf>
    <xf numFmtId="4" fontId="170" fillId="81" borderId="74" applyNumberFormat="0" applyProtection="0">
      <alignment horizontal="right" vertical="center"/>
    </xf>
    <xf numFmtId="4" fontId="170" fillId="67" borderId="74" applyNumberFormat="0" applyProtection="0">
      <alignment horizontal="right" vertical="center"/>
    </xf>
    <xf numFmtId="4" fontId="170" fillId="67" borderId="74" applyNumberFormat="0" applyProtection="0">
      <alignment horizontal="right" vertical="center"/>
    </xf>
    <xf numFmtId="4" fontId="170" fillId="82" borderId="74" applyNumberFormat="0" applyProtection="0">
      <alignment horizontal="right" vertical="center"/>
    </xf>
    <xf numFmtId="4" fontId="170" fillId="82" borderId="74" applyNumberFormat="0" applyProtection="0">
      <alignment horizontal="right" vertical="center"/>
    </xf>
    <xf numFmtId="4" fontId="170" fillId="75" borderId="74" applyNumberFormat="0" applyProtection="0">
      <alignment horizontal="right" vertical="center"/>
    </xf>
    <xf numFmtId="4" fontId="170" fillId="75" borderId="74" applyNumberFormat="0" applyProtection="0">
      <alignment horizontal="right" vertical="center"/>
    </xf>
    <xf numFmtId="4" fontId="170" fillId="83" borderId="74" applyNumberFormat="0" applyProtection="0">
      <alignment horizontal="right" vertical="center"/>
    </xf>
    <xf numFmtId="4" fontId="170" fillId="83" borderId="74" applyNumberFormat="0" applyProtection="0">
      <alignment horizontal="right" vertical="center"/>
    </xf>
    <xf numFmtId="4" fontId="168" fillId="84" borderId="75" applyNumberFormat="0" applyProtection="0">
      <alignment horizontal="left" vertical="center" indent="1"/>
    </xf>
    <xf numFmtId="4" fontId="168" fillId="84" borderId="75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70" fillId="50" borderId="74" applyNumberFormat="0" applyProtection="0">
      <alignment horizontal="right" vertical="center"/>
    </xf>
    <xf numFmtId="4" fontId="170" fillId="50" borderId="74" applyNumberFormat="0" applyProtection="0">
      <alignment horizontal="right" vertical="center"/>
    </xf>
    <xf numFmtId="4" fontId="24" fillId="50" borderId="0" applyNumberFormat="0" applyProtection="0">
      <alignment horizontal="left" vertical="center" indent="1"/>
    </xf>
    <xf numFmtId="4" fontId="24" fillId="50" borderId="0" applyNumberFormat="0" applyProtection="0">
      <alignment horizontal="left" vertical="center" indent="1"/>
    </xf>
    <xf numFmtId="4" fontId="24" fillId="77" borderId="0" applyNumberFormat="0" applyProtection="0">
      <alignment horizontal="left" vertical="center" indent="1"/>
    </xf>
    <xf numFmtId="4" fontId="24" fillId="77" borderId="0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top" indent="1"/>
    </xf>
    <xf numFmtId="0" fontId="6" fillId="77" borderId="74" applyNumberFormat="0" applyProtection="0">
      <alignment horizontal="left" vertical="top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top" indent="1"/>
    </xf>
    <xf numFmtId="0" fontId="6" fillId="74" borderId="74" applyNumberFormat="0" applyProtection="0">
      <alignment horizontal="left" vertical="top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top" indent="1"/>
    </xf>
    <xf numFmtId="0" fontId="6" fillId="50" borderId="74" applyNumberFormat="0" applyProtection="0">
      <alignment horizontal="left" vertical="top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top" indent="1"/>
    </xf>
    <xf numFmtId="0" fontId="6" fillId="85" borderId="74" applyNumberFormat="0" applyProtection="0">
      <alignment horizontal="left" vertical="top" indent="1"/>
    </xf>
    <xf numFmtId="4" fontId="170" fillId="85" borderId="74" applyNumberFormat="0" applyProtection="0">
      <alignment vertical="center"/>
    </xf>
    <xf numFmtId="4" fontId="170" fillId="85" borderId="74" applyNumberFormat="0" applyProtection="0">
      <alignment vertical="center"/>
    </xf>
    <xf numFmtId="4" fontId="171" fillId="85" borderId="74" applyNumberFormat="0" applyProtection="0">
      <alignment vertical="center"/>
    </xf>
    <xf numFmtId="4" fontId="171" fillId="85" borderId="74" applyNumberFormat="0" applyProtection="0">
      <alignment vertical="center"/>
    </xf>
    <xf numFmtId="4" fontId="168" fillId="50" borderId="76" applyNumberFormat="0" applyProtection="0">
      <alignment horizontal="left" vertical="center" indent="1"/>
    </xf>
    <xf numFmtId="4" fontId="168" fillId="50" borderId="76" applyNumberFormat="0" applyProtection="0">
      <alignment horizontal="left" vertical="center" indent="1"/>
    </xf>
    <xf numFmtId="0" fontId="24" fillId="68" borderId="74" applyNumberFormat="0" applyProtection="0">
      <alignment horizontal="left" vertical="top" indent="1"/>
    </xf>
    <xf numFmtId="4" fontId="170" fillId="85" borderId="74" applyNumberFormat="0" applyProtection="0">
      <alignment horizontal="right" vertical="center"/>
    </xf>
    <xf numFmtId="4" fontId="170" fillId="85" borderId="74" applyNumberFormat="0" applyProtection="0">
      <alignment horizontal="right" vertical="center"/>
    </xf>
    <xf numFmtId="4" fontId="171" fillId="85" borderId="74" applyNumberFormat="0" applyProtection="0">
      <alignment horizontal="right" vertical="center"/>
    </xf>
    <xf numFmtId="4" fontId="171" fillId="85" borderId="74" applyNumberFormat="0" applyProtection="0">
      <alignment horizontal="right" vertical="center"/>
    </xf>
    <xf numFmtId="4" fontId="168" fillId="50" borderId="74" applyNumberFormat="0" applyProtection="0">
      <alignment horizontal="left" vertical="center" indent="1"/>
    </xf>
    <xf numFmtId="4" fontId="168" fillId="50" borderId="74" applyNumberFormat="0" applyProtection="0">
      <alignment horizontal="left" vertical="center" indent="1"/>
    </xf>
    <xf numFmtId="0" fontId="24" fillId="74" borderId="74" applyNumberFormat="0" applyProtection="0">
      <alignment horizontal="left" vertical="top" indent="1"/>
    </xf>
    <xf numFmtId="4" fontId="172" fillId="74" borderId="76" applyNumberFormat="0" applyProtection="0">
      <alignment horizontal="left" vertical="center" indent="1"/>
    </xf>
    <xf numFmtId="4" fontId="172" fillId="74" borderId="76" applyNumberFormat="0" applyProtection="0">
      <alignment horizontal="left" vertical="center" indent="1"/>
    </xf>
    <xf numFmtId="4" fontId="173" fillId="85" borderId="74" applyNumberFormat="0" applyProtection="0">
      <alignment horizontal="right" vertical="center"/>
    </xf>
    <xf numFmtId="4" fontId="173" fillId="85" borderId="74" applyNumberFormat="0" applyProtection="0">
      <alignment horizontal="right" vertical="center"/>
    </xf>
    <xf numFmtId="0" fontId="133" fillId="0" borderId="77"/>
    <xf numFmtId="234" fontId="31" fillId="0" borderId="78" applyFont="0" applyFill="0" applyBorder="0" applyAlignment="0" applyProtection="0"/>
    <xf numFmtId="0" fontId="174" fillId="0" borderId="79"/>
    <xf numFmtId="0" fontId="175" fillId="86" borderId="0"/>
    <xf numFmtId="0" fontId="176" fillId="86" borderId="0"/>
    <xf numFmtId="0" fontId="13" fillId="87" borderId="0" applyNumberFormat="0" applyFont="0" applyBorder="0" applyAlignment="0" applyProtection="0"/>
    <xf numFmtId="235" fontId="177" fillId="0" borderId="0" applyFont="0" applyFill="0" applyBorder="0" applyAlignment="0" applyProtection="0"/>
    <xf numFmtId="3" fontId="6" fillId="51" borderId="25" applyFont="0" applyProtection="0">
      <alignment horizontal="right"/>
    </xf>
    <xf numFmtId="10" fontId="6" fillId="51" borderId="25" applyFont="0">
      <alignment horizontal="right"/>
    </xf>
    <xf numFmtId="9" fontId="6" fillId="51" borderId="25" applyFont="0" applyProtection="0">
      <alignment horizontal="right"/>
    </xf>
    <xf numFmtId="236" fontId="178" fillId="0" borderId="0"/>
    <xf numFmtId="38" fontId="179" fillId="0" borderId="0"/>
    <xf numFmtId="0" fontId="19" fillId="0" borderId="0"/>
    <xf numFmtId="0" fontId="6" fillId="0" borderId="0"/>
    <xf numFmtId="0" fontId="13" fillId="0" borderId="0"/>
    <xf numFmtId="15" fontId="6" fillId="0" borderId="0" applyFont="0" applyFill="0" applyBorder="0" applyAlignment="0" applyProtection="0"/>
    <xf numFmtId="3" fontId="6" fillId="65" borderId="40" applyBorder="0"/>
    <xf numFmtId="0" fontId="180" fillId="55" borderId="0"/>
    <xf numFmtId="202" fontId="23" fillId="0" borderId="0" applyFont="0" applyFill="0" applyBorder="0" applyAlignment="0" applyProtection="0"/>
    <xf numFmtId="0" fontId="6" fillId="0" borderId="0"/>
    <xf numFmtId="0" fontId="31" fillId="65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9" fillId="87" borderId="80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1" borderId="25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1" borderId="25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31" fillId="0" borderId="0" applyFill="0" applyBorder="0" applyAlignment="0" applyProtection="0"/>
    <xf numFmtId="237" fontId="31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31" fillId="0" borderId="0" applyNumberFormat="0" applyFill="0" applyBorder="0" applyProtection="0">
      <alignment horizontal="center"/>
    </xf>
    <xf numFmtId="214" fontId="31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81" fillId="88" borderId="0"/>
    <xf numFmtId="0" fontId="132" fillId="0" borderId="52"/>
    <xf numFmtId="0" fontId="101" fillId="0" borderId="0"/>
    <xf numFmtId="0" fontId="182" fillId="0" borderId="81">
      <alignment horizontal="left"/>
    </xf>
    <xf numFmtId="0" fontId="101" fillId="0" borderId="0"/>
    <xf numFmtId="201" fontId="59" fillId="0" borderId="25"/>
    <xf numFmtId="40" fontId="183" fillId="0" borderId="0" applyBorder="0">
      <alignment horizontal="right"/>
    </xf>
    <xf numFmtId="201" fontId="59" fillId="0" borderId="0"/>
    <xf numFmtId="0" fontId="184" fillId="0" borderId="82">
      <alignment vertical="center" wrapText="1"/>
    </xf>
    <xf numFmtId="9" fontId="6" fillId="79" borderId="83" applyFont="0" applyProtection="0">
      <alignment horizontal="right"/>
    </xf>
    <xf numFmtId="0" fontId="6" fillId="79" borderId="25" applyNumberFormat="0" applyFont="0" applyAlignment="0" applyProtection="0"/>
    <xf numFmtId="0" fontId="166" fillId="0" borderId="0" applyFill="0" applyBorder="0" applyProtection="0">
      <alignment horizontal="center" vertical="center"/>
    </xf>
    <xf numFmtId="0" fontId="185" fillId="0" borderId="0" applyBorder="0" applyProtection="0">
      <alignment vertical="center"/>
    </xf>
    <xf numFmtId="0" fontId="185" fillId="0" borderId="26" applyBorder="0" applyProtection="0">
      <alignment horizontal="right" vertical="center"/>
    </xf>
    <xf numFmtId="0" fontId="186" fillId="89" borderId="0" applyBorder="0" applyProtection="0">
      <alignment horizontal="centerContinuous" vertical="center"/>
    </xf>
    <xf numFmtId="0" fontId="186" fillId="60" borderId="26" applyBorder="0" applyProtection="0">
      <alignment horizontal="centerContinuous" vertical="center"/>
    </xf>
    <xf numFmtId="0" fontId="34" fillId="0" borderId="0" applyBorder="0" applyProtection="0">
      <alignment horizontal="left"/>
    </xf>
    <xf numFmtId="0" fontId="166" fillId="0" borderId="0" applyFill="0" applyBorder="0" applyProtection="0"/>
    <xf numFmtId="0" fontId="187" fillId="0" borderId="0" applyFill="0" applyBorder="0" applyProtection="0">
      <alignment horizontal="left"/>
    </xf>
    <xf numFmtId="0" fontId="99" fillId="0" borderId="30" applyFill="0" applyBorder="0" applyProtection="0">
      <alignment horizontal="left" vertical="top"/>
    </xf>
    <xf numFmtId="0" fontId="188" fillId="0" borderId="0">
      <alignment horizontal="center"/>
    </xf>
    <xf numFmtId="15" fontId="188" fillId="0" borderId="0">
      <alignment horizontal="center"/>
    </xf>
    <xf numFmtId="3" fontId="188" fillId="0" borderId="0">
      <alignment horizontal="center"/>
    </xf>
    <xf numFmtId="238" fontId="188" fillId="0" borderId="0">
      <alignment horizontal="center"/>
    </xf>
    <xf numFmtId="0" fontId="189" fillId="0" borderId="0">
      <alignment horizontal="center"/>
    </xf>
    <xf numFmtId="239" fontId="6" fillId="0" borderId="0"/>
    <xf numFmtId="0" fontId="67" fillId="14" borderId="0">
      <protection locked="0"/>
    </xf>
    <xf numFmtId="49" fontId="24" fillId="0" borderId="0" applyFill="0" applyBorder="0" applyAlignment="0"/>
    <xf numFmtId="240" fontId="24" fillId="0" borderId="0" applyFill="0" applyBorder="0" applyAlignment="0"/>
    <xf numFmtId="241" fontId="24" fillId="0" borderId="0" applyFill="0" applyBorder="0" applyAlignment="0"/>
    <xf numFmtId="0" fontId="18" fillId="0" borderId="0" applyNumberFormat="0" applyFont="0" applyFill="0" applyBorder="0" applyProtection="0">
      <alignment horizontal="left" vertical="top" wrapText="1"/>
    </xf>
    <xf numFmtId="0" fontId="67" fillId="14" borderId="0">
      <protection locked="0"/>
    </xf>
    <xf numFmtId="49" fontId="6" fillId="0" borderId="0"/>
    <xf numFmtId="0" fontId="190" fillId="0" borderId="0" applyNumberFormat="0" applyFill="0" applyBorder="0" applyAlignment="0" applyProtection="0"/>
    <xf numFmtId="0" fontId="191" fillId="0" borderId="0" applyNumberFormat="0" applyFill="0" applyBorder="0" applyAlignment="0" applyProtection="0"/>
    <xf numFmtId="0" fontId="192" fillId="0" borderId="0">
      <alignment horizontal="left"/>
    </xf>
    <xf numFmtId="37" fontId="193" fillId="0" borderId="0" applyNumberFormat="0">
      <alignment horizontal="center"/>
    </xf>
    <xf numFmtId="0" fontId="166" fillId="0" borderId="0" applyNumberFormat="0" applyFill="0" applyBorder="0" applyAlignment="0" applyProtection="0"/>
    <xf numFmtId="37" fontId="91" fillId="0" borderId="0" applyNumberFormat="0">
      <alignment horizontal="center"/>
    </xf>
    <xf numFmtId="0" fontId="194" fillId="88" borderId="0">
      <alignment horizontal="centerContinuous"/>
    </xf>
    <xf numFmtId="0" fontId="195" fillId="57" borderId="0" applyNumberFormat="0" applyBorder="0" applyAlignment="0">
      <alignment horizontal="center"/>
    </xf>
    <xf numFmtId="38" fontId="160" fillId="0" borderId="0"/>
    <xf numFmtId="0" fontId="196" fillId="0" borderId="84" applyNumberFormat="0" applyFill="0" applyAlignment="0" applyProtection="0"/>
    <xf numFmtId="186" fontId="13" fillId="0" borderId="85">
      <alignment horizontal="right"/>
    </xf>
    <xf numFmtId="38" fontId="197" fillId="90" borderId="25"/>
    <xf numFmtId="0" fontId="59" fillId="91" borderId="86" applyProtection="0">
      <alignment horizontal="left"/>
    </xf>
    <xf numFmtId="0" fontId="198" fillId="78" borderId="0" applyNumberFormat="0" applyBorder="0"/>
    <xf numFmtId="0" fontId="34" fillId="92" borderId="41" applyFill="0" applyAlignment="0">
      <alignment horizontal="center" vertical="center"/>
    </xf>
    <xf numFmtId="242" fontId="31" fillId="68" borderId="41" applyFont="0" applyFill="0">
      <alignment horizontal="right"/>
    </xf>
    <xf numFmtId="0" fontId="89" fillId="92" borderId="41">
      <alignment horizontal="center" vertical="center"/>
    </xf>
    <xf numFmtId="242" fontId="199" fillId="68" borderId="41">
      <alignment horizontal="right"/>
    </xf>
    <xf numFmtId="0" fontId="50" fillId="0" borderId="39" applyNumberFormat="0" applyBorder="0">
      <protection locked="0"/>
    </xf>
    <xf numFmtId="37" fontId="200" fillId="60" borderId="0"/>
    <xf numFmtId="37" fontId="201" fillId="0" borderId="26">
      <alignment horizontal="center"/>
    </xf>
    <xf numFmtId="0" fontId="202" fillId="0" borderId="41">
      <alignment horizontal="center"/>
    </xf>
    <xf numFmtId="43" fontId="6" fillId="0" borderId="0" applyNumberFormat="0" applyFont="0" applyBorder="0" applyAlignment="0">
      <protection locked="0"/>
    </xf>
    <xf numFmtId="2" fontId="200" fillId="60" borderId="0" applyNumberFormat="0" applyFill="0" applyBorder="0" applyAlignment="0" applyProtection="0"/>
    <xf numFmtId="243" fontId="203" fillId="60" borderId="0" applyNumberFormat="0" applyFill="0" applyBorder="0" applyAlignment="0" applyProtection="0"/>
    <xf numFmtId="37" fontId="204" fillId="93" borderId="0" applyNumberFormat="0" applyFill="0" applyBorder="0" applyAlignment="0"/>
    <xf numFmtId="0" fontId="205" fillId="60" borderId="0" applyNumberFormat="0" applyBorder="0" applyAlignment="0"/>
    <xf numFmtId="231" fontId="6" fillId="0" borderId="0"/>
    <xf numFmtId="170" fontId="206" fillId="51" borderId="3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0" fontId="6" fillId="85" borderId="0">
      <alignment horizontal="left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170" fontId="206" fillId="51" borderId="30">
      <alignment horizontal="center"/>
    </xf>
    <xf numFmtId="170" fontId="206" fillId="51" borderId="30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07" fillId="14" borderId="0"/>
    <xf numFmtId="0" fontId="208" fillId="0" borderId="0" applyNumberFormat="0" applyFill="0" applyBorder="0" applyAlignment="0" applyProtection="0"/>
    <xf numFmtId="0" fontId="188" fillId="65" borderId="0"/>
    <xf numFmtId="0" fontId="63" fillId="0" borderId="87" applyNumberFormat="0"/>
    <xf numFmtId="14" fontId="13" fillId="0" borderId="0" applyFont="0" applyFill="0" applyBorder="0" applyProtection="0"/>
    <xf numFmtId="189" fontId="67" fillId="0" borderId="0" applyFont="0" applyFill="0" applyBorder="0" applyProtection="0">
      <alignment horizontal="right"/>
    </xf>
    <xf numFmtId="0" fontId="83" fillId="0" borderId="0"/>
    <xf numFmtId="172" fontId="6" fillId="0" borderId="0" applyFont="0" applyFill="0" applyBorder="0" applyAlignment="0" applyProtection="0"/>
    <xf numFmtId="0" fontId="77" fillId="0" borderId="0"/>
  </cellStyleXfs>
  <cellXfs count="92">
    <xf numFmtId="0" fontId="0" fillId="0" borderId="0" xfId="0"/>
    <xf numFmtId="0" fontId="7" fillId="8" borderId="0" xfId="1" applyFont="1" applyFill="1" applyBorder="1" applyAlignment="1"/>
    <xf numFmtId="0" fontId="8" fillId="8" borderId="0" xfId="1" applyFont="1" applyFill="1" applyBorder="1" applyAlignment="1"/>
    <xf numFmtId="0" fontId="8" fillId="8" borderId="0" xfId="1" applyFont="1" applyFill="1" applyBorder="1"/>
    <xf numFmtId="0" fontId="8" fillId="8" borderId="0" xfId="2" applyFont="1" applyFill="1"/>
    <xf numFmtId="0" fontId="9" fillId="8" borderId="0" xfId="2" applyFont="1" applyFill="1"/>
    <xf numFmtId="0" fontId="10" fillId="9" borderId="0" xfId="1" applyFont="1" applyFill="1" applyBorder="1" applyAlignment="1"/>
    <xf numFmtId="0" fontId="8" fillId="9" borderId="0" xfId="1" applyFont="1" applyFill="1" applyBorder="1" applyAlignment="1"/>
    <xf numFmtId="0" fontId="8" fillId="9" borderId="0" xfId="1" applyFont="1" applyFill="1" applyBorder="1"/>
    <xf numFmtId="0" fontId="8" fillId="9" borderId="0" xfId="2" applyFont="1" applyFill="1" applyBorder="1"/>
    <xf numFmtId="0" fontId="11" fillId="8" borderId="0" xfId="2" applyFont="1" applyFill="1"/>
    <xf numFmtId="0" fontId="11" fillId="8" borderId="2" xfId="2" applyFont="1" applyFill="1" applyBorder="1" applyAlignment="1">
      <alignment horizontal="center"/>
    </xf>
    <xf numFmtId="0" fontId="11" fillId="8" borderId="0" xfId="2" applyFont="1" applyFill="1" applyBorder="1" applyAlignment="1">
      <alignment horizontal="center"/>
    </xf>
    <xf numFmtId="0" fontId="8" fillId="8" borderId="0" xfId="2" applyFont="1" applyFill="1" applyAlignment="1">
      <alignment horizontal="center"/>
    </xf>
    <xf numFmtId="0" fontId="12" fillId="8" borderId="0" xfId="2" applyFont="1" applyFill="1" applyAlignment="1">
      <alignment horizontal="center"/>
    </xf>
    <xf numFmtId="0" fontId="8" fillId="8" borderId="11" xfId="2" applyFont="1" applyFill="1" applyBorder="1"/>
    <xf numFmtId="0" fontId="8" fillId="8" borderId="0" xfId="2" applyFont="1" applyFill="1" applyBorder="1"/>
    <xf numFmtId="0" fontId="8" fillId="8" borderId="12" xfId="2" applyFont="1" applyFill="1" applyBorder="1"/>
    <xf numFmtId="0" fontId="8" fillId="8" borderId="13" xfId="2" applyFont="1" applyFill="1" applyBorder="1"/>
    <xf numFmtId="0" fontId="9" fillId="8" borderId="11" xfId="2" applyFont="1" applyFill="1" applyBorder="1"/>
    <xf numFmtId="0" fontId="9" fillId="8" borderId="13" xfId="2" applyFont="1" applyFill="1" applyBorder="1"/>
    <xf numFmtId="0" fontId="9" fillId="8" borderId="14" xfId="2" applyFont="1" applyFill="1" applyBorder="1"/>
    <xf numFmtId="0" fontId="11" fillId="8" borderId="0" xfId="2" applyFont="1" applyFill="1" applyBorder="1"/>
    <xf numFmtId="0" fontId="14" fillId="8" borderId="0" xfId="2" applyFont="1" applyFill="1"/>
    <xf numFmtId="0" fontId="9" fillId="8" borderId="0" xfId="2" applyFont="1" applyFill="1" applyBorder="1"/>
    <xf numFmtId="0" fontId="16" fillId="8" borderId="0" xfId="2" applyFont="1" applyFill="1"/>
    <xf numFmtId="169" fontId="17" fillId="8" borderId="0" xfId="2" applyNumberFormat="1" applyFont="1" applyFill="1"/>
    <xf numFmtId="169" fontId="9" fillId="8" borderId="0" xfId="2" applyNumberFormat="1" applyFont="1" applyFill="1"/>
    <xf numFmtId="0" fontId="64" fillId="94" borderId="3" xfId="3" applyFont="1" applyFill="1" applyBorder="1" applyAlignment="1">
      <alignment horizontal="center"/>
    </xf>
    <xf numFmtId="0" fontId="64" fillId="94" borderId="4" xfId="3" applyFont="1" applyFill="1" applyBorder="1" applyAlignment="1">
      <alignment horizontal="center"/>
    </xf>
    <xf numFmtId="17" fontId="64" fillId="94" borderId="5" xfId="2" applyNumberFormat="1" applyFont="1" applyFill="1" applyBorder="1" applyAlignment="1">
      <alignment horizontal="center"/>
    </xf>
    <xf numFmtId="17" fontId="64" fillId="94" borderId="6" xfId="2" applyNumberFormat="1" applyFont="1" applyFill="1" applyBorder="1" applyAlignment="1">
      <alignment horizontal="center"/>
    </xf>
    <xf numFmtId="17" fontId="64" fillId="94" borderId="7" xfId="2" applyNumberFormat="1" applyFont="1" applyFill="1" applyBorder="1" applyAlignment="1">
      <alignment horizontal="center"/>
    </xf>
    <xf numFmtId="17" fontId="64" fillId="94" borderId="8" xfId="2" applyNumberFormat="1" applyFont="1" applyFill="1" applyBorder="1" applyAlignment="1">
      <alignment horizontal="center"/>
    </xf>
    <xf numFmtId="0" fontId="8" fillId="94" borderId="9" xfId="2" applyFont="1" applyFill="1" applyBorder="1"/>
    <xf numFmtId="0" fontId="8" fillId="94" borderId="10" xfId="2" applyFont="1" applyFill="1" applyBorder="1"/>
    <xf numFmtId="0" fontId="10" fillId="94" borderId="9" xfId="3" applyFont="1" applyFill="1" applyBorder="1"/>
    <xf numFmtId="0" fontId="8" fillId="94" borderId="9" xfId="3" applyFont="1" applyFill="1" applyBorder="1"/>
    <xf numFmtId="0" fontId="10" fillId="94" borderId="16" xfId="3" applyFont="1" applyFill="1" applyBorder="1"/>
    <xf numFmtId="0" fontId="8" fillId="95" borderId="0" xfId="2" applyFont="1" applyFill="1"/>
    <xf numFmtId="0" fontId="10" fillId="94" borderId="3" xfId="3" applyFont="1" applyFill="1" applyBorder="1" applyAlignment="1">
      <alignment horizontal="center"/>
    </xf>
    <xf numFmtId="0" fontId="8" fillId="94" borderId="16" xfId="2" applyFont="1" applyFill="1" applyBorder="1"/>
    <xf numFmtId="0" fontId="64" fillId="94" borderId="10" xfId="3" applyFont="1" applyFill="1" applyBorder="1"/>
    <xf numFmtId="169" fontId="64" fillId="8" borderId="11" xfId="2" applyNumberFormat="1" applyFont="1" applyFill="1" applyBorder="1"/>
    <xf numFmtId="169" fontId="64" fillId="8" borderId="0" xfId="2" applyNumberFormat="1" applyFont="1" applyFill="1" applyBorder="1"/>
    <xf numFmtId="169" fontId="64" fillId="8" borderId="12" xfId="2" applyNumberFormat="1" applyFont="1" applyFill="1" applyBorder="1"/>
    <xf numFmtId="169" fontId="64" fillId="8" borderId="15" xfId="2" applyNumberFormat="1" applyFont="1" applyFill="1" applyBorder="1"/>
    <xf numFmtId="0" fontId="46" fillId="94" borderId="10" xfId="3" applyFont="1" applyFill="1" applyBorder="1"/>
    <xf numFmtId="0" fontId="46" fillId="8" borderId="11" xfId="3" applyFont="1" applyFill="1" applyBorder="1"/>
    <xf numFmtId="0" fontId="46" fillId="8" borderId="0" xfId="3" applyFont="1" applyFill="1" applyBorder="1"/>
    <xf numFmtId="0" fontId="46" fillId="8" borderId="12" xfId="3" applyFont="1" applyFill="1" applyBorder="1"/>
    <xf numFmtId="0" fontId="46" fillId="8" borderId="15" xfId="3" applyFont="1" applyFill="1" applyBorder="1"/>
    <xf numFmtId="169" fontId="46" fillId="8" borderId="11" xfId="2" applyNumberFormat="1" applyFont="1" applyFill="1" applyBorder="1"/>
    <xf numFmtId="169" fontId="46" fillId="8" borderId="0" xfId="2" applyNumberFormat="1" applyFont="1" applyFill="1" applyBorder="1"/>
    <xf numFmtId="169" fontId="46" fillId="8" borderId="12" xfId="2" applyNumberFormat="1" applyFont="1" applyFill="1" applyBorder="1"/>
    <xf numFmtId="169" fontId="46" fillId="8" borderId="15" xfId="2" applyNumberFormat="1" applyFont="1" applyFill="1" applyBorder="1"/>
    <xf numFmtId="0" fontId="46" fillId="94" borderId="10" xfId="3" applyFont="1" applyFill="1" applyBorder="1" applyAlignment="1">
      <alignment horizontal="left" indent="2"/>
    </xf>
    <xf numFmtId="0" fontId="64" fillId="94" borderId="17" xfId="3" applyFont="1" applyFill="1" applyBorder="1"/>
    <xf numFmtId="170" fontId="64" fillId="8" borderId="18" xfId="4" applyNumberFormat="1" applyFont="1" applyFill="1" applyBorder="1"/>
    <xf numFmtId="170" fontId="64" fillId="8" borderId="2" xfId="4" applyNumberFormat="1" applyFont="1" applyFill="1" applyBorder="1"/>
    <xf numFmtId="170" fontId="64" fillId="8" borderId="19" xfId="4" applyNumberFormat="1" applyFont="1" applyFill="1" applyBorder="1"/>
    <xf numFmtId="170" fontId="64" fillId="8" borderId="20" xfId="4" applyNumberFormat="1" applyFont="1" applyFill="1" applyBorder="1"/>
    <xf numFmtId="0" fontId="46" fillId="95" borderId="0" xfId="2" applyFont="1" applyFill="1"/>
    <xf numFmtId="0" fontId="46" fillId="9" borderId="0" xfId="2" applyFont="1" applyFill="1"/>
    <xf numFmtId="0" fontId="46" fillId="9" borderId="12" xfId="2" applyFont="1" applyFill="1" applyBorder="1"/>
    <xf numFmtId="0" fontId="46" fillId="8" borderId="0" xfId="2" applyFont="1" applyFill="1"/>
    <xf numFmtId="0" fontId="46" fillId="9" borderId="0" xfId="2" applyFont="1" applyFill="1" applyBorder="1"/>
    <xf numFmtId="0" fontId="123" fillId="9" borderId="0" xfId="2" applyFont="1" applyFill="1" applyBorder="1" applyAlignment="1">
      <alignment horizontal="center"/>
    </xf>
    <xf numFmtId="0" fontId="123" fillId="9" borderId="2" xfId="2" applyFont="1" applyFill="1" applyBorder="1" applyAlignment="1">
      <alignment horizontal="center"/>
    </xf>
    <xf numFmtId="0" fontId="123" fillId="8" borderId="0" xfId="2" applyFont="1" applyFill="1" applyBorder="1" applyAlignment="1">
      <alignment horizontal="center"/>
    </xf>
    <xf numFmtId="17" fontId="64" fillId="10" borderId="5" xfId="2" applyNumberFormat="1" applyFont="1" applyFill="1" applyBorder="1" applyAlignment="1">
      <alignment horizontal="center"/>
    </xf>
    <xf numFmtId="17" fontId="64" fillId="10" borderId="6" xfId="2" applyNumberFormat="1" applyFont="1" applyFill="1" applyBorder="1" applyAlignment="1">
      <alignment horizontal="center"/>
    </xf>
    <xf numFmtId="17" fontId="64" fillId="10" borderId="7" xfId="2" applyNumberFormat="1" applyFont="1" applyFill="1" applyBorder="1" applyAlignment="1">
      <alignment horizontal="center"/>
    </xf>
    <xf numFmtId="17" fontId="64" fillId="10" borderId="8" xfId="2" applyNumberFormat="1" applyFont="1" applyFill="1" applyBorder="1" applyAlignment="1">
      <alignment horizontal="center"/>
    </xf>
    <xf numFmtId="17" fontId="64" fillId="10" borderId="3" xfId="2" applyNumberFormat="1" applyFont="1" applyFill="1" applyBorder="1" applyAlignment="1">
      <alignment horizontal="center"/>
    </xf>
    <xf numFmtId="0" fontId="46" fillId="94" borderId="10" xfId="3" applyFont="1" applyFill="1" applyBorder="1" applyAlignment="1">
      <alignment horizontal="center"/>
    </xf>
    <xf numFmtId="169" fontId="46" fillId="8" borderId="9" xfId="2" applyNumberFormat="1" applyFont="1" applyFill="1" applyBorder="1"/>
    <xf numFmtId="169" fontId="64" fillId="8" borderId="9" xfId="2" applyNumberFormat="1" applyFont="1" applyFill="1" applyBorder="1"/>
    <xf numFmtId="169" fontId="46" fillId="8" borderId="11" xfId="3" applyNumberFormat="1" applyFont="1" applyFill="1" applyBorder="1"/>
    <xf numFmtId="169" fontId="46" fillId="8" borderId="0" xfId="3" applyNumberFormat="1" applyFont="1" applyFill="1" applyBorder="1"/>
    <xf numFmtId="169" fontId="46" fillId="8" borderId="12" xfId="3" applyNumberFormat="1" applyFont="1" applyFill="1" applyBorder="1"/>
    <xf numFmtId="169" fontId="46" fillId="8" borderId="15" xfId="3" applyNumberFormat="1" applyFont="1" applyFill="1" applyBorder="1"/>
    <xf numFmtId="169" fontId="46" fillId="8" borderId="9" xfId="3" applyNumberFormat="1" applyFont="1" applyFill="1" applyBorder="1"/>
    <xf numFmtId="0" fontId="46" fillId="94" borderId="10" xfId="3" applyFont="1" applyFill="1" applyBorder="1" applyAlignment="1">
      <alignment horizontal="left" indent="1"/>
    </xf>
    <xf numFmtId="0" fontId="46" fillId="94" borderId="17" xfId="2" applyFont="1" applyFill="1" applyBorder="1"/>
    <xf numFmtId="0" fontId="46" fillId="8" borderId="18" xfId="2" applyFont="1" applyFill="1" applyBorder="1"/>
    <xf numFmtId="0" fontId="46" fillId="8" borderId="2" xfId="2" applyFont="1" applyFill="1" applyBorder="1"/>
    <xf numFmtId="0" fontId="46" fillId="8" borderId="19" xfId="2" applyFont="1" applyFill="1" applyBorder="1"/>
    <xf numFmtId="0" fontId="46" fillId="8" borderId="20" xfId="2" applyFont="1" applyFill="1" applyBorder="1"/>
    <xf numFmtId="0" fontId="46" fillId="8" borderId="16" xfId="2" applyFont="1" applyFill="1" applyBorder="1"/>
    <xf numFmtId="0" fontId="209" fillId="8" borderId="0" xfId="2" applyFont="1" applyFill="1" applyAlignment="1">
      <alignment horizontal="right"/>
    </xf>
    <xf numFmtId="0" fontId="11" fillId="8" borderId="2" xfId="2" applyFont="1" applyFill="1" applyBorder="1" applyAlignment="1">
      <alignment horizontal="center"/>
    </xf>
  </cellXfs>
  <cellStyles count="6346">
    <cellStyle name=" 1" xfId="5"/>
    <cellStyle name=" Writer Import]_x000d__x000a_Display Dialog=No_x000d__x000a__x000d__x000a_[Horizontal Arrange]_x000d__x000a_Dimensions Interlocking=Yes_x000d__x000a_Sum Hierarchy=Yes_x000d__x000a_Generate" xfId="6"/>
    <cellStyle name=" Writer Import]_x000d__x000a_Display Dialog=No_x000d__x000a__x000d__x000a_[Horizontal Arrange]_x000d__x000a_Dimensions Interlocking=Yes_x000d__x000a_Sum Hierarchy=Yes_x000d__x000a_Generate 2" xfId="7"/>
    <cellStyle name="$" xfId="8"/>
    <cellStyle name="$ &amp; ¢" xfId="9"/>
    <cellStyle name="$_Bank Info Shameen Nov.2008" xfId="10"/>
    <cellStyle name="$_Bank Info Shameen Oct.2008" xfId="11"/>
    <cellStyle name="$_Book5" xfId="12"/>
    <cellStyle name="$_Derivatives-Aug 08" xfId="13"/>
    <cellStyle name="$_Derivatives-Sep-08" xfId="14"/>
    <cellStyle name="$_FV of Derivatives - 30 09 08 Amended" xfId="15"/>
    <cellStyle name="$_FV of Derivatives - 30 11 08 - Latest" xfId="16"/>
    <cellStyle name="$_FV of Derivatives - 31 10 08" xfId="17"/>
    <cellStyle name="$_FV of Derivatives - 31 12 08 (Final)" xfId="18"/>
    <cellStyle name="$_IBM Input Sheet 20080930 v1 2 - Submit 04" xfId="19"/>
    <cellStyle name="$_IBM Input Sheet 20081031 v0 8 submit 03" xfId="20"/>
    <cellStyle name="$_Investment-Sep_08" xfId="21"/>
    <cellStyle name="$_MUR position" xfId="22"/>
    <cellStyle name="$_PL" xfId="23"/>
    <cellStyle name="$_PL_MUR position" xfId="24"/>
    <cellStyle name="$_PL_Report Finance" xfId="25"/>
    <cellStyle name="$_PL_Sheet1" xfId="26"/>
    <cellStyle name="$_Schedules 20080930" xfId="27"/>
    <cellStyle name="$_Sheet1" xfId="28"/>
    <cellStyle name="%" xfId="29"/>
    <cellStyle name="%.00" xfId="30"/>
    <cellStyle name="??" xfId="31"/>
    <cellStyle name="?? [0.00]_PLDT" xfId="32"/>
    <cellStyle name="???? [0.00]_PLDT" xfId="33"/>
    <cellStyle name="????_PLDT" xfId="34"/>
    <cellStyle name="??_10-08" xfId="35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6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7"/>
    <cellStyle name="^February 1992" xfId="38"/>
    <cellStyle name="_%(SignOnly)" xfId="39"/>
    <cellStyle name="_%(SignSpaceOnly)" xfId="40"/>
    <cellStyle name="_(07) Feb-08 Loan" xfId="41"/>
    <cellStyle name="_(07) Feb-08 Loan_MUR position" xfId="42"/>
    <cellStyle name="_(07) Feb-08 Loan_Recon" xfId="43"/>
    <cellStyle name="_(07) Feb-08 Loan_Recon W1" xfId="44"/>
    <cellStyle name="_(07) Feb-08 Loan_Recon W1_Sheet1" xfId="45"/>
    <cellStyle name="_(07) Feb-08 Loan_Recon_1" xfId="46"/>
    <cellStyle name="_(07) Feb-08 Loan_Recon_1_Sheet1" xfId="47"/>
    <cellStyle name="_(07) Feb-08 Loan_Recon_2" xfId="48"/>
    <cellStyle name="_(07) Feb-08 Loan_Recon_2_Sheet1" xfId="49"/>
    <cellStyle name="_(07) Feb-08 Loan_Recon_3" xfId="50"/>
    <cellStyle name="_(07) Feb-08 Loan_Recon_3_Sheet1" xfId="51"/>
    <cellStyle name="_(07) Feb-08 Loan_Recon_4" xfId="52"/>
    <cellStyle name="_(07) Feb-08 Loan_Recon_5" xfId="53"/>
    <cellStyle name="_(07) Feb-08 Loan_Recon_Sheet1" xfId="54"/>
    <cellStyle name="_(07) Feb-08 Loan_Reconciliation" xfId="55"/>
    <cellStyle name="_(07) Feb-08 Loan_Reconciliation_1" xfId="56"/>
    <cellStyle name="_(07) Feb-08 Loan_Reconciliation_1_Sheet1" xfId="57"/>
    <cellStyle name="_(07) Feb-08 Loan_Reconciliation_2" xfId="58"/>
    <cellStyle name="_(07) Feb-08 Loan_Reconciliation_2_Sheet1" xfId="59"/>
    <cellStyle name="_(07) Feb-08 Loan_Reconciliation_3" xfId="60"/>
    <cellStyle name="_(07) Feb-08 Loan_Reconciliation_3_Sheet1" xfId="61"/>
    <cellStyle name="_(07) Feb-08 Loan_Reconciliation_Sheet1" xfId="62"/>
    <cellStyle name="_(07) Feb-08 Loan_Sheet1" xfId="63"/>
    <cellStyle name="_(08) Mar-08 Loan" xfId="64"/>
    <cellStyle name="_(08) Mar-08 Loan_MUR position" xfId="65"/>
    <cellStyle name="_(08) Mar-08 Loan_Recon" xfId="66"/>
    <cellStyle name="_(08) Mar-08 Loan_Recon W1" xfId="67"/>
    <cellStyle name="_(08) Mar-08 Loan_Recon W1_Sheet1" xfId="68"/>
    <cellStyle name="_(08) Mar-08 Loan_Recon_1" xfId="69"/>
    <cellStyle name="_(08) Mar-08 Loan_Recon_1_Sheet1" xfId="70"/>
    <cellStyle name="_(08) Mar-08 Loan_Recon_2" xfId="71"/>
    <cellStyle name="_(08) Mar-08 Loan_Recon_2_Sheet1" xfId="72"/>
    <cellStyle name="_(08) Mar-08 Loan_Recon_3" xfId="73"/>
    <cellStyle name="_(08) Mar-08 Loan_Recon_3_Sheet1" xfId="74"/>
    <cellStyle name="_(08) Mar-08 Loan_Recon_4" xfId="75"/>
    <cellStyle name="_(08) Mar-08 Loan_Recon_5" xfId="76"/>
    <cellStyle name="_(08) Mar-08 Loan_Recon_Sheet1" xfId="77"/>
    <cellStyle name="_(08) Mar-08 Loan_Reconciliation" xfId="78"/>
    <cellStyle name="_(08) Mar-08 Loan_Reconciliation_1" xfId="79"/>
    <cellStyle name="_(08) Mar-08 Loan_Reconciliation_1_Sheet1" xfId="80"/>
    <cellStyle name="_(08) Mar-08 Loan_Reconciliation_2" xfId="81"/>
    <cellStyle name="_(08) Mar-08 Loan_Reconciliation_2_Sheet1" xfId="82"/>
    <cellStyle name="_(08) Mar-08 Loan_Reconciliation_3" xfId="83"/>
    <cellStyle name="_(08) Mar-08 Loan_Reconciliation_3_Sheet1" xfId="84"/>
    <cellStyle name="_(08) Mar-08 Loan_Reconciliation_Sheet1" xfId="85"/>
    <cellStyle name="_(08) Mar-08 Loan_Sheet1" xfId="86"/>
    <cellStyle name="_~temp~705547512a" xfId="87"/>
    <cellStyle name="_~temp~705547512a_MUR position" xfId="88"/>
    <cellStyle name="_~temp~705547512a_Sheet1" xfId="89"/>
    <cellStyle name="_050802 Pool_Information" xfId="90"/>
    <cellStyle name="_050802 Pool_Information_MUR position" xfId="91"/>
    <cellStyle name="_050802 Pool_Information_Sheet1" xfId="92"/>
    <cellStyle name="_06.27.05 CBO XIV West LB" xfId="93"/>
    <cellStyle name="_08_IBM_Centralised_FINAL_Interdiv Recon final" xfId="94"/>
    <cellStyle name="_08_IBM_Centralised_FINAL_Interdiv Recon final_(26) Oct-09 (AL)" xfId="95"/>
    <cellStyle name="_08_IBM_Centralised_FINAL_Interdiv Recon final_(26) Oct-09 (AL)_IBM_Grouped(2)" xfId="96"/>
    <cellStyle name="_08_IBM_Centralised_FINAL_Interdiv Recon final_(26) Oct-09 (AL)_IBM_Grouped(2)_Recon" xfId="97"/>
    <cellStyle name="_08_IBM_Centralised_FINAL_Interdiv Recon final_(26) Oct-09 (AL)_IBM_Grouped(2)_Recon to Segmental Report" xfId="98"/>
    <cellStyle name="_08_IBM_Centralised_FINAL_Interdiv Recon final_(26) Oct-09 (AL)_IBM_Grouped(2)_Recon_1" xfId="99"/>
    <cellStyle name="_08_IBM_Centralised_FINAL_Interdiv Recon final_(26) Oct-09 (AL)_IBM_Grouped(2)_Recon_2" xfId="100"/>
    <cellStyle name="_08_IBM_Centralised_FINAL_Interdiv Recon final_(26) Oct-09 (AL)_IBM_Grouped(2)_Recon_2_Sheet1" xfId="101"/>
    <cellStyle name="_08_IBM_Centralised_FINAL_Interdiv Recon final_(26) Oct-09 (AL)_IBM_Grouped(2)_Recon_3" xfId="102"/>
    <cellStyle name="_08_IBM_Centralised_FINAL_Interdiv Recon final_(26) Oct-09 (AL)_IBM_Grouped(2)_Recon_3_Sheet1" xfId="103"/>
    <cellStyle name="_08_IBM_Centralised_FINAL_Interdiv Recon final_(26) Oct-09 (AL)_IBM_Grouped(2)_Recon_4" xfId="104"/>
    <cellStyle name="_08_IBM_Centralised_FINAL_Interdiv Recon final_(26) Oct-09 (AL)_IBM_Grouped(2)_Recon_4_Sheet1" xfId="105"/>
    <cellStyle name="_08_IBM_Centralised_FINAL_Interdiv Recon final_(26) Oct-09 (AL)_IBM_Grouped(2)_Recon_5" xfId="106"/>
    <cellStyle name="_08_IBM_Centralised_FINAL_Interdiv Recon final_(26) Oct-09 (AL)_IBM_Grouped(2)_Recon_6" xfId="107"/>
    <cellStyle name="_08_IBM_Centralised_FINAL_Interdiv Recon final_(26) Oct-09 (AL)_IBM_Grouped(2)_Recon_Sheet1" xfId="108"/>
    <cellStyle name="_08_IBM_Centralised_FINAL_Interdiv Recon final_(26) Oct-09 (AL)_IBM_Grouped(2)_Reconciliation" xfId="109"/>
    <cellStyle name="_08_IBM_Centralised_FINAL_Interdiv Recon final_(26) Oct-09 (AL)_IBM_Grouped(2)_Reconciliation_1" xfId="110"/>
    <cellStyle name="_08_IBM_Centralised_FINAL_Interdiv Recon final_(26) Oct-09 (AL)_IBM_Grouped(2)_Reconciliation_1_Sheet1" xfId="111"/>
    <cellStyle name="_08_IBM_Centralised_FINAL_Interdiv Recon final_(26) Oct-09 (AL)_IBM_Grouped(2)_Reconciliation_2" xfId="112"/>
    <cellStyle name="_08_IBM_Centralised_FINAL_Interdiv Recon final_(26) Oct-09 (AL)_IBM_Grouped(2)_Reconciliation_3" xfId="113"/>
    <cellStyle name="_08_IBM_Centralised_FINAL_Interdiv Recon final_(26) Oct-09 (AL)_IBM_Grouped(2)_Reconciliation_3_Sheet1" xfId="114"/>
    <cellStyle name="_08_IBM_Centralised_FINAL_Interdiv Recon final_(26) Oct-09 (AL)_IBM_Grouped(2)_Reconciliation_Sheet1" xfId="115"/>
    <cellStyle name="_08_IBM_Centralised_FINAL_Interdiv Recon final_(26) Oct-09 (AL)_IBM_Grouped(2)_Sheet1" xfId="116"/>
    <cellStyle name="_08_IBM_Centralised_FINAL_Interdiv Recon final_(26) Oct-09 (AL)_Recon" xfId="117"/>
    <cellStyle name="_08_IBM_Centralised_FINAL_Interdiv Recon final_(26) Oct-09 (AL)_Recon W1" xfId="118"/>
    <cellStyle name="_08_IBM_Centralised_FINAL_Interdiv Recon final_(26) Oct-09 (AL)_Recon W1_Sheet1" xfId="119"/>
    <cellStyle name="_08_IBM_Centralised_FINAL_Interdiv Recon final_(26) Oct-09 (AL)_Recon_1" xfId="120"/>
    <cellStyle name="_08_IBM_Centralised_FINAL_Interdiv Recon final_(26) Oct-09 (AL)_Recon_1_Sheet1" xfId="121"/>
    <cellStyle name="_08_IBM_Centralised_FINAL_Interdiv Recon final_(26) Oct-09 (AL)_Recon_2" xfId="122"/>
    <cellStyle name="_08_IBM_Centralised_FINAL_Interdiv Recon final_(26) Oct-09 (AL)_Recon_2_Sheet1" xfId="123"/>
    <cellStyle name="_08_IBM_Centralised_FINAL_Interdiv Recon final_(26) Oct-09 (AL)_Recon_3" xfId="124"/>
    <cellStyle name="_08_IBM_Centralised_FINAL_Interdiv Recon final_(26) Oct-09 (AL)_Recon_3_Sheet1" xfId="125"/>
    <cellStyle name="_08_IBM_Centralised_FINAL_Interdiv Recon final_(26) Oct-09 (AL)_Recon_4" xfId="126"/>
    <cellStyle name="_08_IBM_Centralised_FINAL_Interdiv Recon final_(26) Oct-09 (AL)_Recon_5" xfId="127"/>
    <cellStyle name="_08_IBM_Centralised_FINAL_Interdiv Recon final_(26) Oct-09 (AL)_Recon_Sheet1" xfId="128"/>
    <cellStyle name="_08_IBM_Centralised_FINAL_Interdiv Recon final_(26) Oct-09 (AL)_Reconciliation" xfId="129"/>
    <cellStyle name="_08_IBM_Centralised_FINAL_Interdiv Recon final_(26) Oct-09 (AL)_Reconciliation_1" xfId="130"/>
    <cellStyle name="_08_IBM_Centralised_FINAL_Interdiv Recon final_(26) Oct-09 (AL)_Reconciliation_1_Sheet1" xfId="131"/>
    <cellStyle name="_08_IBM_Centralised_FINAL_Interdiv Recon final_(26) Oct-09 (AL)_Reconciliation_2" xfId="132"/>
    <cellStyle name="_08_IBM_Centralised_FINAL_Interdiv Recon final_(26) Oct-09 (AL)_Reconciliation_2_Sheet1" xfId="133"/>
    <cellStyle name="_08_IBM_Centralised_FINAL_Interdiv Recon final_(26) Oct-09 (AL)_Reconciliation_3" xfId="134"/>
    <cellStyle name="_08_IBM_Centralised_FINAL_Interdiv Recon final_(26) Oct-09 (AL)_Reconciliation_3_Sheet1" xfId="135"/>
    <cellStyle name="_08_IBM_Centralised_FINAL_Interdiv Recon final_(26) Oct-09 (AL)_Reconciliation_Sheet1" xfId="136"/>
    <cellStyle name="_08_IBM_Centralised_FINAL_Interdiv Recon final_(27) Nov-09 (AL)" xfId="137"/>
    <cellStyle name="_08_IBM_Centralised_FINAL_Interdiv Recon final_(27) Nov-09 (AL)_IBM_Grouped(2)" xfId="138"/>
    <cellStyle name="_08_IBM_Centralised_FINAL_Interdiv Recon final_(27) Nov-09 (AL)_IBM_Grouped(2)_Recon" xfId="139"/>
    <cellStyle name="_08_IBM_Centralised_FINAL_Interdiv Recon final_(27) Nov-09 (AL)_IBM_Grouped(2)_Recon to Segmental Report" xfId="140"/>
    <cellStyle name="_08_IBM_Centralised_FINAL_Interdiv Recon final_(27) Nov-09 (AL)_IBM_Grouped(2)_Recon_1" xfId="141"/>
    <cellStyle name="_08_IBM_Centralised_FINAL_Interdiv Recon final_(27) Nov-09 (AL)_IBM_Grouped(2)_Recon_2" xfId="142"/>
    <cellStyle name="_08_IBM_Centralised_FINAL_Interdiv Recon final_(27) Nov-09 (AL)_IBM_Grouped(2)_Recon_2_Sheet1" xfId="143"/>
    <cellStyle name="_08_IBM_Centralised_FINAL_Interdiv Recon final_(27) Nov-09 (AL)_IBM_Grouped(2)_Recon_3" xfId="144"/>
    <cellStyle name="_08_IBM_Centralised_FINAL_Interdiv Recon final_(27) Nov-09 (AL)_IBM_Grouped(2)_Recon_3_Sheet1" xfId="145"/>
    <cellStyle name="_08_IBM_Centralised_FINAL_Interdiv Recon final_(27) Nov-09 (AL)_IBM_Grouped(2)_Recon_4" xfId="146"/>
    <cellStyle name="_08_IBM_Centralised_FINAL_Interdiv Recon final_(27) Nov-09 (AL)_IBM_Grouped(2)_Recon_4_Sheet1" xfId="147"/>
    <cellStyle name="_08_IBM_Centralised_FINAL_Interdiv Recon final_(27) Nov-09 (AL)_IBM_Grouped(2)_Recon_5" xfId="148"/>
    <cellStyle name="_08_IBM_Centralised_FINAL_Interdiv Recon final_(27) Nov-09 (AL)_IBM_Grouped(2)_Recon_6" xfId="149"/>
    <cellStyle name="_08_IBM_Centralised_FINAL_Interdiv Recon final_(27) Nov-09 (AL)_IBM_Grouped(2)_Recon_Sheet1" xfId="150"/>
    <cellStyle name="_08_IBM_Centralised_FINAL_Interdiv Recon final_(27) Nov-09 (AL)_IBM_Grouped(2)_Reconciliation" xfId="151"/>
    <cellStyle name="_08_IBM_Centralised_FINAL_Interdiv Recon final_(27) Nov-09 (AL)_IBM_Grouped(2)_Reconciliation_1" xfId="152"/>
    <cellStyle name="_08_IBM_Centralised_FINAL_Interdiv Recon final_(27) Nov-09 (AL)_IBM_Grouped(2)_Reconciliation_1_Sheet1" xfId="153"/>
    <cellStyle name="_08_IBM_Centralised_FINAL_Interdiv Recon final_(27) Nov-09 (AL)_IBM_Grouped(2)_Reconciliation_2" xfId="154"/>
    <cellStyle name="_08_IBM_Centralised_FINAL_Interdiv Recon final_(27) Nov-09 (AL)_IBM_Grouped(2)_Reconciliation_3" xfId="155"/>
    <cellStyle name="_08_IBM_Centralised_FINAL_Interdiv Recon final_(27) Nov-09 (AL)_IBM_Grouped(2)_Reconciliation_3_Sheet1" xfId="156"/>
    <cellStyle name="_08_IBM_Centralised_FINAL_Interdiv Recon final_(27) Nov-09 (AL)_IBM_Grouped(2)_Reconciliation_Sheet1" xfId="157"/>
    <cellStyle name="_08_IBM_Centralised_FINAL_Interdiv Recon final_(27) Nov-09 (AL)_IBM_Grouped(2)_Sheet1" xfId="158"/>
    <cellStyle name="_08_IBM_Centralised_FINAL_Interdiv Recon final_(27) Nov-09 (AL)_Recon" xfId="159"/>
    <cellStyle name="_08_IBM_Centralised_FINAL_Interdiv Recon final_(27) Nov-09 (AL)_Recon W1" xfId="160"/>
    <cellStyle name="_08_IBM_Centralised_FINAL_Interdiv Recon final_(27) Nov-09 (AL)_Recon W1_Sheet1" xfId="161"/>
    <cellStyle name="_08_IBM_Centralised_FINAL_Interdiv Recon final_(27) Nov-09 (AL)_Recon_1" xfId="162"/>
    <cellStyle name="_08_IBM_Centralised_FINAL_Interdiv Recon final_(27) Nov-09 (AL)_Recon_1_Sheet1" xfId="163"/>
    <cellStyle name="_08_IBM_Centralised_FINAL_Interdiv Recon final_(27) Nov-09 (AL)_Recon_2" xfId="164"/>
    <cellStyle name="_08_IBM_Centralised_FINAL_Interdiv Recon final_(27) Nov-09 (AL)_Recon_2_Sheet1" xfId="165"/>
    <cellStyle name="_08_IBM_Centralised_FINAL_Interdiv Recon final_(27) Nov-09 (AL)_Recon_3" xfId="166"/>
    <cellStyle name="_08_IBM_Centralised_FINAL_Interdiv Recon final_(27) Nov-09 (AL)_Recon_3_Sheet1" xfId="167"/>
    <cellStyle name="_08_IBM_Centralised_FINAL_Interdiv Recon final_(27) Nov-09 (AL)_Recon_4" xfId="168"/>
    <cellStyle name="_08_IBM_Centralised_FINAL_Interdiv Recon final_(27) Nov-09 (AL)_Recon_5" xfId="169"/>
    <cellStyle name="_08_IBM_Centralised_FINAL_Interdiv Recon final_(27) Nov-09 (AL)_Recon_Sheet1" xfId="170"/>
    <cellStyle name="_08_IBM_Centralised_FINAL_Interdiv Recon final_(27) Nov-09 (AL)_Reconciliation" xfId="171"/>
    <cellStyle name="_08_IBM_Centralised_FINAL_Interdiv Recon final_(27) Nov-09 (AL)_Reconciliation_1" xfId="172"/>
    <cellStyle name="_08_IBM_Centralised_FINAL_Interdiv Recon final_(27) Nov-09 (AL)_Reconciliation_1_Sheet1" xfId="173"/>
    <cellStyle name="_08_IBM_Centralised_FINAL_Interdiv Recon final_(27) Nov-09 (AL)_Reconciliation_2" xfId="174"/>
    <cellStyle name="_08_IBM_Centralised_FINAL_Interdiv Recon final_(27) Nov-09 (AL)_Reconciliation_2_Sheet1" xfId="175"/>
    <cellStyle name="_08_IBM_Centralised_FINAL_Interdiv Recon final_(27) Nov-09 (AL)_Reconciliation_3" xfId="176"/>
    <cellStyle name="_08_IBM_Centralised_FINAL_Interdiv Recon final_(27) Nov-09 (AL)_Reconciliation_3_Sheet1" xfId="177"/>
    <cellStyle name="_08_IBM_Centralised_FINAL_Interdiv Recon final_(27) Nov-09 (AL)_Reconciliation_Sheet1" xfId="178"/>
    <cellStyle name="_08_IBM_Centralised_FINAL_Interdiv Recon final_31.12.09 Mauritius-USD based ledger - Final1" xfId="179"/>
    <cellStyle name="_08_IBM_Centralised_FINAL_Interdiv Recon final_Book1 (4)" xfId="180"/>
    <cellStyle name="_08_IBM_Centralised_FINAL_Interdiv Recon final_Book4" xfId="181"/>
    <cellStyle name="_08_IBM_Centralised_FINAL_Interdiv Recon final_Book4_Recon" xfId="182"/>
    <cellStyle name="_08_IBM_Centralised_FINAL_Interdiv Recon final_Book4_Recon W1" xfId="183"/>
    <cellStyle name="_08_IBM_Centralised_FINAL_Interdiv Recon final_Book4_Recon W1_Sheet1" xfId="184"/>
    <cellStyle name="_08_IBM_Centralised_FINAL_Interdiv Recon final_Book4_Recon_1" xfId="185"/>
    <cellStyle name="_08_IBM_Centralised_FINAL_Interdiv Recon final_Book4_Recon_1_Sheet1" xfId="186"/>
    <cellStyle name="_08_IBM_Centralised_FINAL_Interdiv Recon final_Book4_Recon_2" xfId="187"/>
    <cellStyle name="_08_IBM_Centralised_FINAL_Interdiv Recon final_Book4_Recon_2_Sheet1" xfId="188"/>
    <cellStyle name="_08_IBM_Centralised_FINAL_Interdiv Recon final_Book4_Recon_3" xfId="189"/>
    <cellStyle name="_08_IBM_Centralised_FINAL_Interdiv Recon final_Book4_Recon_3_Sheet1" xfId="190"/>
    <cellStyle name="_08_IBM_Centralised_FINAL_Interdiv Recon final_Book4_Recon_4" xfId="191"/>
    <cellStyle name="_08_IBM_Centralised_FINAL_Interdiv Recon final_Book4_Recon_5" xfId="192"/>
    <cellStyle name="_08_IBM_Centralised_FINAL_Interdiv Recon final_Book4_Recon_Sheet1" xfId="193"/>
    <cellStyle name="_08_IBM_Centralised_FINAL_Interdiv Recon final_Book4_Reconciliation" xfId="194"/>
    <cellStyle name="_08_IBM_Centralised_FINAL_Interdiv Recon final_Book4_Reconciliation_1" xfId="195"/>
    <cellStyle name="_08_IBM_Centralised_FINAL_Interdiv Recon final_Book4_Reconciliation_1_Sheet1" xfId="196"/>
    <cellStyle name="_08_IBM_Centralised_FINAL_Interdiv Recon final_Book4_Reconciliation_2" xfId="197"/>
    <cellStyle name="_08_IBM_Centralised_FINAL_Interdiv Recon final_Book4_Reconciliation_2_Sheet1" xfId="198"/>
    <cellStyle name="_08_IBM_Centralised_FINAL_Interdiv Recon final_Book4_Reconciliation_3" xfId="199"/>
    <cellStyle name="_08_IBM_Centralised_FINAL_Interdiv Recon final_Book4_Reconciliation_3_Sheet1" xfId="200"/>
    <cellStyle name="_08_IBM_Centralised_FINAL_Interdiv Recon final_Book4_Reconciliation_Sheet1" xfId="201"/>
    <cellStyle name="_08_IBM_Centralised_FINAL_Interdiv Recon final_capital adequacy September 2009" xfId="202"/>
    <cellStyle name="_08_IBM_Centralised_FINAL_Interdiv Recon final_capital adequacy September 2009_IBM_Grouped(2)" xfId="203"/>
    <cellStyle name="_08_IBM_Centralised_FINAL_Interdiv Recon final_capital adequacy September 2009_IBM_Grouped(2)_Recon" xfId="204"/>
    <cellStyle name="_08_IBM_Centralised_FINAL_Interdiv Recon final_capital adequacy September 2009_IBM_Grouped(2)_Recon to Segmental Report" xfId="205"/>
    <cellStyle name="_08_IBM_Centralised_FINAL_Interdiv Recon final_capital adequacy September 2009_IBM_Grouped(2)_Recon_1" xfId="206"/>
    <cellStyle name="_08_IBM_Centralised_FINAL_Interdiv Recon final_capital adequacy September 2009_IBM_Grouped(2)_Recon_2" xfId="207"/>
    <cellStyle name="_08_IBM_Centralised_FINAL_Interdiv Recon final_capital adequacy September 2009_IBM_Grouped(2)_Recon_2_Sheet1" xfId="208"/>
    <cellStyle name="_08_IBM_Centralised_FINAL_Interdiv Recon final_capital adequacy September 2009_IBM_Grouped(2)_Recon_3" xfId="209"/>
    <cellStyle name="_08_IBM_Centralised_FINAL_Interdiv Recon final_capital adequacy September 2009_IBM_Grouped(2)_Recon_3_Sheet1" xfId="210"/>
    <cellStyle name="_08_IBM_Centralised_FINAL_Interdiv Recon final_capital adequacy September 2009_IBM_Grouped(2)_Recon_4" xfId="211"/>
    <cellStyle name="_08_IBM_Centralised_FINAL_Interdiv Recon final_capital adequacy September 2009_IBM_Grouped(2)_Recon_4_Sheet1" xfId="212"/>
    <cellStyle name="_08_IBM_Centralised_FINAL_Interdiv Recon final_capital adequacy September 2009_IBM_Grouped(2)_Recon_5" xfId="213"/>
    <cellStyle name="_08_IBM_Centralised_FINAL_Interdiv Recon final_capital adequacy September 2009_IBM_Grouped(2)_Recon_6" xfId="214"/>
    <cellStyle name="_08_IBM_Centralised_FINAL_Interdiv Recon final_capital adequacy September 2009_IBM_Grouped(2)_Recon_Sheet1" xfId="215"/>
    <cellStyle name="_08_IBM_Centralised_FINAL_Interdiv Recon final_capital adequacy September 2009_IBM_Grouped(2)_Reconciliation" xfId="216"/>
    <cellStyle name="_08_IBM_Centralised_FINAL_Interdiv Recon final_capital adequacy September 2009_IBM_Grouped(2)_Reconciliation_1" xfId="217"/>
    <cellStyle name="_08_IBM_Centralised_FINAL_Interdiv Recon final_capital adequacy September 2009_IBM_Grouped(2)_Reconciliation_1_Sheet1" xfId="218"/>
    <cellStyle name="_08_IBM_Centralised_FINAL_Interdiv Recon final_capital adequacy September 2009_IBM_Grouped(2)_Reconciliation_2" xfId="219"/>
    <cellStyle name="_08_IBM_Centralised_FINAL_Interdiv Recon final_capital adequacy September 2009_IBM_Grouped(2)_Reconciliation_3" xfId="220"/>
    <cellStyle name="_08_IBM_Centralised_FINAL_Interdiv Recon final_capital adequacy September 2009_IBM_Grouped(2)_Reconciliation_3_Sheet1" xfId="221"/>
    <cellStyle name="_08_IBM_Centralised_FINAL_Interdiv Recon final_capital adequacy September 2009_IBM_Grouped(2)_Reconciliation_Sheet1" xfId="222"/>
    <cellStyle name="_08_IBM_Centralised_FINAL_Interdiv Recon final_capital adequacy September 2009_IBM_Grouped(2)_Sheet1" xfId="223"/>
    <cellStyle name="_08_IBM_Centralised_FINAL_Interdiv Recon final_capital adequacy September 2009_Recon" xfId="224"/>
    <cellStyle name="_08_IBM_Centralised_FINAL_Interdiv Recon final_capital adequacy September 2009_Recon W1" xfId="225"/>
    <cellStyle name="_08_IBM_Centralised_FINAL_Interdiv Recon final_capital adequacy September 2009_Recon W1_Sheet1" xfId="226"/>
    <cellStyle name="_08_IBM_Centralised_FINAL_Interdiv Recon final_capital adequacy September 2009_Recon_1" xfId="227"/>
    <cellStyle name="_08_IBM_Centralised_FINAL_Interdiv Recon final_capital adequacy September 2009_Recon_1_Sheet1" xfId="228"/>
    <cellStyle name="_08_IBM_Centralised_FINAL_Interdiv Recon final_capital adequacy September 2009_Recon_2" xfId="229"/>
    <cellStyle name="_08_IBM_Centralised_FINAL_Interdiv Recon final_capital adequacy September 2009_Recon_2_Sheet1" xfId="230"/>
    <cellStyle name="_08_IBM_Centralised_FINAL_Interdiv Recon final_capital adequacy September 2009_Recon_3" xfId="231"/>
    <cellStyle name="_08_IBM_Centralised_FINAL_Interdiv Recon final_capital adequacy September 2009_Recon_3_Sheet1" xfId="232"/>
    <cellStyle name="_08_IBM_Centralised_FINAL_Interdiv Recon final_capital adequacy September 2009_Recon_4" xfId="233"/>
    <cellStyle name="_08_IBM_Centralised_FINAL_Interdiv Recon final_capital adequacy September 2009_Recon_5" xfId="234"/>
    <cellStyle name="_08_IBM_Centralised_FINAL_Interdiv Recon final_capital adequacy September 2009_Recon_Sheet1" xfId="235"/>
    <cellStyle name="_08_IBM_Centralised_FINAL_Interdiv Recon final_capital adequacy September 2009_Reconciliation" xfId="236"/>
    <cellStyle name="_08_IBM_Centralised_FINAL_Interdiv Recon final_capital adequacy September 2009_Reconciliation_1" xfId="237"/>
    <cellStyle name="_08_IBM_Centralised_FINAL_Interdiv Recon final_capital adequacy September 2009_Reconciliation_1_Sheet1" xfId="238"/>
    <cellStyle name="_08_IBM_Centralised_FINAL_Interdiv Recon final_capital adequacy September 2009_Reconciliation_2" xfId="239"/>
    <cellStyle name="_08_IBM_Centralised_FINAL_Interdiv Recon final_capital adequacy September 2009_Reconciliation_2_Sheet1" xfId="240"/>
    <cellStyle name="_08_IBM_Centralised_FINAL_Interdiv Recon final_capital adequacy September 2009_Reconciliation_3" xfId="241"/>
    <cellStyle name="_08_IBM_Centralised_FINAL_Interdiv Recon final_capital adequacy September 2009_Reconciliation_3_Sheet1" xfId="242"/>
    <cellStyle name="_08_IBM_Centralised_FINAL_Interdiv Recon final_capital adequacy September 2009_Reconciliation_Sheet1" xfId="243"/>
    <cellStyle name="_08_IBM_Centralised_FINAL_Interdiv Recon final_Copy of Mauritius-USD based ledger" xfId="244"/>
    <cellStyle name="_08_IBM_Centralised_FINAL_Interdiv Recon final_Copy of Mauritius-USD based ledger_Recon" xfId="245"/>
    <cellStyle name="_08_IBM_Centralised_FINAL_Interdiv Recon final_Copy of Mauritius-USD based ledger_Recon W1" xfId="246"/>
    <cellStyle name="_08_IBM_Centralised_FINAL_Interdiv Recon final_Copy of Mauritius-USD based ledger_Recon W1_Sheet1" xfId="247"/>
    <cellStyle name="_08_IBM_Centralised_FINAL_Interdiv Recon final_Copy of Mauritius-USD based ledger_Recon_1" xfId="248"/>
    <cellStyle name="_08_IBM_Centralised_FINAL_Interdiv Recon final_Copy of Mauritius-USD based ledger_Recon_1_Sheet1" xfId="249"/>
    <cellStyle name="_08_IBM_Centralised_FINAL_Interdiv Recon final_Copy of Mauritius-USD based ledger_Recon_2" xfId="250"/>
    <cellStyle name="_08_IBM_Centralised_FINAL_Interdiv Recon final_Copy of Mauritius-USD based ledger_Recon_2_Sheet1" xfId="251"/>
    <cellStyle name="_08_IBM_Centralised_FINAL_Interdiv Recon final_Copy of Mauritius-USD based ledger_Recon_3" xfId="252"/>
    <cellStyle name="_08_IBM_Centralised_FINAL_Interdiv Recon final_Copy of Mauritius-USD based ledger_Recon_3_Sheet1" xfId="253"/>
    <cellStyle name="_08_IBM_Centralised_FINAL_Interdiv Recon final_Copy of Mauritius-USD based ledger_Reconciliation" xfId="254"/>
    <cellStyle name="_08_IBM_Centralised_FINAL_Interdiv Recon final_Copy of Mauritius-USD based ledger_Reconciliation_1" xfId="255"/>
    <cellStyle name="_08_IBM_Centralised_FINAL_Interdiv Recon final_Copy of Mauritius-USD based ledger_Reconciliation_2" xfId="256"/>
    <cellStyle name="_08_IBM_Centralised_FINAL_Interdiv Recon final_Copy of Mauritius-USD based ledger_Reconciliation_3" xfId="257"/>
    <cellStyle name="_08_IBM_Centralised_FINAL_Interdiv Recon final_Fixed Assets Register 11 Feb10" xfId="258"/>
    <cellStyle name="_08_IBM_Centralised_FINAL_Interdiv Recon final_Fixed Assets Register 11 Feb10_(19) Loan Feb-11(Feb-11 figures)" xfId="259"/>
    <cellStyle name="_08_IBM_Centralised_FINAL_Interdiv Recon final_Fixed Assets Register 12 Mar10.xls" xfId="260"/>
    <cellStyle name="_08_IBM_Centralised_FINAL_Interdiv Recon final_Fixed Assets Register 12 Mar10.xls_(19) Loan Feb-11(Feb-11 figures)" xfId="261"/>
    <cellStyle name="_08_IBM_Centralised_FINAL_Interdiv Recon final_IBM Input Sheet 31.03.2010 v0.4" xfId="262"/>
    <cellStyle name="_08_IBM_Centralised_FINAL_Interdiv Recon final_IBM Input Sheet 31.03.2010 v0.4_(19) Loan Feb-11(Feb-11 figures)" xfId="263"/>
    <cellStyle name="_08_IBM_Centralised_FINAL_Interdiv Recon final_IBM_Grouped(2)" xfId="264"/>
    <cellStyle name="_08_IBM_Centralised_FINAL_Interdiv Recon final_IBM_Grouped(2)_Recon" xfId="265"/>
    <cellStyle name="_08_IBM_Centralised_FINAL_Interdiv Recon final_IBM_Grouped(2)_Recon W1" xfId="266"/>
    <cellStyle name="_08_IBM_Centralised_FINAL_Interdiv Recon final_IBM_Grouped(2)_Recon_1" xfId="267"/>
    <cellStyle name="_08_IBM_Centralised_FINAL_Interdiv Recon final_IBM_Grouped(2)_Recon_2" xfId="268"/>
    <cellStyle name="_08_IBM_Centralised_FINAL_Interdiv Recon final_IBM_Grouped(2)_Recon_3" xfId="269"/>
    <cellStyle name="_08_IBM_Centralised_FINAL_Interdiv Recon final_IBM_Grouped(2)_Reconciliation" xfId="270"/>
    <cellStyle name="_08_IBM_Centralised_FINAL_Interdiv Recon final_IBM_Grouped(2)_Reconciliation_1" xfId="271"/>
    <cellStyle name="_08_IBM_Centralised_FINAL_Interdiv Recon final_IBM_Grouped(2)_Reconciliation_2" xfId="272"/>
    <cellStyle name="_08_IBM_Centralised_FINAL_Interdiv Recon final_IBM_Grouped(2)_Reconciliation_3" xfId="273"/>
    <cellStyle name="_08_IBM_Centralised_FINAL_Interdiv Recon final_IBM_Grouped_USD" xfId="274"/>
    <cellStyle name="_08_IBM_Centralised_FINAL_Interdiv Recon final_IBM_Grouped_USD_Recon" xfId="275"/>
    <cellStyle name="_08_IBM_Centralised_FINAL_Interdiv Recon final_IBM_Grouped_USD_Recon W1" xfId="276"/>
    <cellStyle name="_08_IBM_Centralised_FINAL_Interdiv Recon final_IBM_Grouped_USD_Recon_1" xfId="277"/>
    <cellStyle name="_08_IBM_Centralised_FINAL_Interdiv Recon final_IBM_Grouped_USD_Recon_2" xfId="278"/>
    <cellStyle name="_08_IBM_Centralised_FINAL_Interdiv Recon final_IBM_Grouped_USD_Recon_3" xfId="279"/>
    <cellStyle name="_08_IBM_Centralised_FINAL_Interdiv Recon final_IBM_Grouped_USD_Reconciliation" xfId="280"/>
    <cellStyle name="_08_IBM_Centralised_FINAL_Interdiv Recon final_IBM_Grouped_USD_Reconciliation_1" xfId="281"/>
    <cellStyle name="_08_IBM_Centralised_FINAL_Interdiv Recon final_IBM_Grouped_USD_Reconciliation_2" xfId="282"/>
    <cellStyle name="_08_IBM_Centralised_FINAL_Interdiv Recon final_IBM_Grouped_USD_Reconciliation_3" xfId="283"/>
    <cellStyle name="_08_IBM_Centralised_FINAL_Interdiv Recon final_IBM_Grouped_ZAR" xfId="284"/>
    <cellStyle name="_08_IBM_Centralised_FINAL_Interdiv Recon final_IBM_Grouped_ZAR_Recon" xfId="285"/>
    <cellStyle name="_08_IBM_Centralised_FINAL_Interdiv Recon final_IBM_Grouped_ZAR_Recon W1" xfId="286"/>
    <cellStyle name="_08_IBM_Centralised_FINAL_Interdiv Recon final_IBM_Grouped_ZAR_Recon_1" xfId="287"/>
    <cellStyle name="_08_IBM_Centralised_FINAL_Interdiv Recon final_IBM_Grouped_ZAR_Recon_2" xfId="288"/>
    <cellStyle name="_08_IBM_Centralised_FINAL_Interdiv Recon final_IBM_Grouped_ZAR_Recon_3" xfId="289"/>
    <cellStyle name="_08_IBM_Centralised_FINAL_Interdiv Recon final_IBM_Grouped_ZAR_Reconciliation" xfId="290"/>
    <cellStyle name="_08_IBM_Centralised_FINAL_Interdiv Recon final_IBM_Grouped_ZAR_Reconciliation_1" xfId="291"/>
    <cellStyle name="_08_IBM_Centralised_FINAL_Interdiv Recon final_IBM_Grouped_ZAR_Reconciliation_2" xfId="292"/>
    <cellStyle name="_08_IBM_Centralised_FINAL_Interdiv Recon final_IBM_Grouped_ZAR_Reconciliation_3" xfId="293"/>
    <cellStyle name="_08_IBM_Centralised_FINAL_Interdiv Recon final_Liquidity and repricing" xfId="294"/>
    <cellStyle name="_08_IBM_Centralised_FINAL_Interdiv Recon final_Liquidity and repricing_IBM_Grouped(2)" xfId="295"/>
    <cellStyle name="_08_IBM_Centralised_FINAL_Interdiv Recon final_Liquidity and repricing_IBM_Grouped(2)_Recon" xfId="296"/>
    <cellStyle name="_08_IBM_Centralised_FINAL_Interdiv Recon final_Liquidity and repricing_IBM_Grouped(2)_Recon to Segmental Report" xfId="297"/>
    <cellStyle name="_08_IBM_Centralised_FINAL_Interdiv Recon final_Liquidity and repricing_IBM_Grouped(2)_Recon_1" xfId="298"/>
    <cellStyle name="_08_IBM_Centralised_FINAL_Interdiv Recon final_Liquidity and repricing_IBM_Grouped(2)_Recon_2" xfId="299"/>
    <cellStyle name="_08_IBM_Centralised_FINAL_Interdiv Recon final_Liquidity and repricing_IBM_Grouped(2)_Recon_3" xfId="300"/>
    <cellStyle name="_08_IBM_Centralised_FINAL_Interdiv Recon final_Liquidity and repricing_IBM_Grouped(2)_Recon_4" xfId="301"/>
    <cellStyle name="_08_IBM_Centralised_FINAL_Interdiv Recon final_Liquidity and repricing_IBM_Grouped(2)_Reconciliation" xfId="302"/>
    <cellStyle name="_08_IBM_Centralised_FINAL_Interdiv Recon final_Liquidity and repricing_IBM_Grouped(2)_Reconciliation_1" xfId="303"/>
    <cellStyle name="_08_IBM_Centralised_FINAL_Interdiv Recon final_Liquidity and repricing_IBM_Grouped(2)_Reconciliation_2" xfId="304"/>
    <cellStyle name="_08_IBM_Centralised_FINAL_Interdiv Recon final_Liquidity and repricing_IBM_Grouped(2)_Reconciliation_3" xfId="305"/>
    <cellStyle name="_08_IBM_Centralised_FINAL_Interdiv Recon final_Liquidity and repricing_Recon" xfId="306"/>
    <cellStyle name="_08_IBM_Centralised_FINAL_Interdiv Recon final_Liquidity and repricing_Recon W1" xfId="307"/>
    <cellStyle name="_08_IBM_Centralised_FINAL_Interdiv Recon final_Liquidity and repricing_Recon_1" xfId="308"/>
    <cellStyle name="_08_IBM_Centralised_FINAL_Interdiv Recon final_Liquidity and repricing_Recon_2" xfId="309"/>
    <cellStyle name="_08_IBM_Centralised_FINAL_Interdiv Recon final_Liquidity and repricing_Recon_3" xfId="310"/>
    <cellStyle name="_08_IBM_Centralised_FINAL_Interdiv Recon final_Liquidity and repricing_Reconciliation" xfId="311"/>
    <cellStyle name="_08_IBM_Centralised_FINAL_Interdiv Recon final_Liquidity and repricing_Reconciliation_1" xfId="312"/>
    <cellStyle name="_08_IBM_Centralised_FINAL_Interdiv Recon final_Liquidity and repricing_Reconciliation_2" xfId="313"/>
    <cellStyle name="_08_IBM_Centralised_FINAL_Interdiv Recon final_Liquidity and repricing_Reconciliation_3" xfId="314"/>
    <cellStyle name="_08_IBM_Centralised_FINAL_Interdiv Recon final_MUR position" xfId="315"/>
    <cellStyle name="_08_IBM_Centralised_FINAL_Interdiv Recon final_MUR position_1" xfId="316"/>
    <cellStyle name="_08_IBM_Centralised_FINAL_Interdiv Recon final_NOP 2010 01 31 USD BASED" xfId="317"/>
    <cellStyle name="_08_IBM_Centralised_FINAL_Interdiv Recon final_NOP 2010 01 31 USD BASED_Report Finance" xfId="318"/>
    <cellStyle name="_08_IBM_Centralised_FINAL_Interdiv Recon final_NOP 2010 02 28 USD BASED Final" xfId="319"/>
    <cellStyle name="_08_IBM_Centralised_FINAL_Interdiv Recon final_NOP 2010 02 28 USD BASED Final_Report Finance" xfId="320"/>
    <cellStyle name="_08_IBM_Centralised_FINAL_Interdiv Recon final_NOP 2010 03 31 USD BASEDrevised" xfId="321"/>
    <cellStyle name="_08_IBM_Centralised_FINAL_Interdiv Recon final_NOP 2010 03 31 USD BASEDrevised_Report Finance" xfId="322"/>
    <cellStyle name="_08_IBM_Centralised_FINAL_Interdiv Recon final_NOP 2010 04 30" xfId="323"/>
    <cellStyle name="_08_IBM_Centralised_FINAL_Interdiv Recon final_NOP 2010 04 30_Recon" xfId="324"/>
    <cellStyle name="_08_IBM_Centralised_FINAL_Interdiv Recon final_NOP 2010 04 30_Recon W1" xfId="325"/>
    <cellStyle name="_08_IBM_Centralised_FINAL_Interdiv Recon final_NOP 2010 04 30_Recon_1" xfId="326"/>
    <cellStyle name="_08_IBM_Centralised_FINAL_Interdiv Recon final_NOP 2010 04 30_Recon_2" xfId="327"/>
    <cellStyle name="_08_IBM_Centralised_FINAL_Interdiv Recon final_NOP 2010 04 30_Recon_3" xfId="328"/>
    <cellStyle name="_08_IBM_Centralised_FINAL_Interdiv Recon final_NOP 2010 04 30_Reconciliation" xfId="329"/>
    <cellStyle name="_08_IBM_Centralised_FINAL_Interdiv Recon final_NOP 2010 04 30_Reconciliation_1" xfId="330"/>
    <cellStyle name="_08_IBM_Centralised_FINAL_Interdiv Recon final_NOP 2010 04 30_Reconciliation_2" xfId="331"/>
    <cellStyle name="_08_IBM_Centralised_FINAL_Interdiv Recon final_NOP 2010 04 30_Reconciliation_3" xfId="332"/>
    <cellStyle name="_08_IBM_Centralised_FINAL_Interdiv Recon final_NOP 2010 04 30_Report Finance" xfId="333"/>
    <cellStyle name="_08_IBM_Centralised_FINAL_Interdiv Recon final_ORIGINAL NOP 2009 12 31 USD BASED" xfId="334"/>
    <cellStyle name="_08_IBM_Centralised_FINAL_Interdiv Recon final_ORIGINAL NOP 2009 12 31 USD BASED_Report Finance" xfId="335"/>
    <cellStyle name="_08_IBM_Centralised_FINAL_Interdiv Recon final_Recon" xfId="336"/>
    <cellStyle name="_08_IBM_Centralised_FINAL_Interdiv Recon final_Recon W1" xfId="337"/>
    <cellStyle name="_08_IBM_Centralised_FINAL_Interdiv Recon final_Recon_1" xfId="338"/>
    <cellStyle name="_08_IBM_Centralised_FINAL_Interdiv Recon final_Recon_2" xfId="339"/>
    <cellStyle name="_08_IBM_Centralised_FINAL_Interdiv Recon final_Recon_3" xfId="340"/>
    <cellStyle name="_08_IBM_Centralised_FINAL_Interdiv Recon final_Reconciliation" xfId="341"/>
    <cellStyle name="_08_IBM_Centralised_FINAL_Interdiv Recon final_Reconciliation_1" xfId="342"/>
    <cellStyle name="_08_IBM_Centralised_FINAL_Interdiv Recon final_Reconciliation_2" xfId="343"/>
    <cellStyle name="_08_IBM_Centralised_FINAL_Interdiv Recon final_Reconciliation_3" xfId="344"/>
    <cellStyle name="_08_IBM_Centralised_FINAL_Interdiv Recon final_Report Finance" xfId="345"/>
    <cellStyle name="_08_IBM_Centralised_FINAL_Interdiv Recon final_SC_Treasury_Other" xfId="346"/>
    <cellStyle name="_08_IBM_Centralised_FINAL_Interdiv Recon final_SC_Treasury_Other_Recon" xfId="347"/>
    <cellStyle name="_08_IBM_Centralised_FINAL_Interdiv Recon final_SC_Treasury_Other_Recon_1" xfId="348"/>
    <cellStyle name="_08_IBM_Centralised_FINAL_Interdiv Recon final_SC_Treasury_Other_Recon_2" xfId="349"/>
    <cellStyle name="_08_IBM_Centralised_FINAL_Interdiv Recon final_SC_Treasury_Other_Recon_3" xfId="350"/>
    <cellStyle name="_08_IBM_Centralised_FINAL_Interdiv Recon final_SC_Treasury_Other_Reconciliation" xfId="351"/>
    <cellStyle name="_08_IBM_Centralised_FINAL_Interdiv Recon final_SC_Treasury_Other_Reconciliation_1" xfId="352"/>
    <cellStyle name="_08_IBM_Centralised_FINAL_Interdiv Recon final_Sheet1" xfId="353"/>
    <cellStyle name="_08_IBM_Centralised_FINAL_Interdiv Recon final_Sheet1_1" xfId="354"/>
    <cellStyle name="_08_IBM_E.50.1 Arrears report as at 31.01.08" xfId="355"/>
    <cellStyle name="_08_IBM_E.50.1 Arrears report as at 31.01.08_(26) Oct-09 (AL)" xfId="356"/>
    <cellStyle name="_08_IBM_E.50.1 Arrears report as at 31.01.08_(26) Oct-09 (AL)_IBM_Grouped(2)" xfId="357"/>
    <cellStyle name="_08_IBM_E.50.1 Arrears report as at 31.01.08_(26) Oct-09 (AL)_IBM_Grouped(2)_Recon" xfId="358"/>
    <cellStyle name="_08_IBM_E.50.1 Arrears report as at 31.01.08_(26) Oct-09 (AL)_IBM_Grouped(2)_Recon to Segmental Report" xfId="359"/>
    <cellStyle name="_08_IBM_E.50.1 Arrears report as at 31.01.08_(26) Oct-09 (AL)_IBM_Grouped(2)_Recon_1" xfId="360"/>
    <cellStyle name="_08_IBM_E.50.1 Arrears report as at 31.01.08_(26) Oct-09 (AL)_IBM_Grouped(2)_Recon_2" xfId="361"/>
    <cellStyle name="_08_IBM_E.50.1 Arrears report as at 31.01.08_(26) Oct-09 (AL)_IBM_Grouped(2)_Recon_3" xfId="362"/>
    <cellStyle name="_08_IBM_E.50.1 Arrears report as at 31.01.08_(26) Oct-09 (AL)_IBM_Grouped(2)_Recon_4" xfId="363"/>
    <cellStyle name="_08_IBM_E.50.1 Arrears report as at 31.01.08_(26) Oct-09 (AL)_IBM_Grouped(2)_Reconciliation" xfId="364"/>
    <cellStyle name="_08_IBM_E.50.1 Arrears report as at 31.01.08_(26) Oct-09 (AL)_IBM_Grouped(2)_Reconciliation_1" xfId="365"/>
    <cellStyle name="_08_IBM_E.50.1 Arrears report as at 31.01.08_(26) Oct-09 (AL)_IBM_Grouped(2)_Reconciliation_2" xfId="366"/>
    <cellStyle name="_08_IBM_E.50.1 Arrears report as at 31.01.08_(26) Oct-09 (AL)_IBM_Grouped(2)_Reconciliation_3" xfId="367"/>
    <cellStyle name="_08_IBM_E.50.1 Arrears report as at 31.01.08_(26) Oct-09 (AL)_Recon" xfId="368"/>
    <cellStyle name="_08_IBM_E.50.1 Arrears report as at 31.01.08_(26) Oct-09 (AL)_Recon W1" xfId="369"/>
    <cellStyle name="_08_IBM_E.50.1 Arrears report as at 31.01.08_(26) Oct-09 (AL)_Recon_1" xfId="370"/>
    <cellStyle name="_08_IBM_E.50.1 Arrears report as at 31.01.08_(26) Oct-09 (AL)_Recon_2" xfId="371"/>
    <cellStyle name="_08_IBM_E.50.1 Arrears report as at 31.01.08_(26) Oct-09 (AL)_Recon_3" xfId="372"/>
    <cellStyle name="_08_IBM_E.50.1 Arrears report as at 31.01.08_(26) Oct-09 (AL)_Reconciliation" xfId="373"/>
    <cellStyle name="_08_IBM_E.50.1 Arrears report as at 31.01.08_(26) Oct-09 (AL)_Reconciliation_1" xfId="374"/>
    <cellStyle name="_08_IBM_E.50.1 Arrears report as at 31.01.08_(26) Oct-09 (AL)_Reconciliation_2" xfId="375"/>
    <cellStyle name="_08_IBM_E.50.1 Arrears report as at 31.01.08_(26) Oct-09 (AL)_Reconciliation_3" xfId="376"/>
    <cellStyle name="_08_IBM_E.50.1 Arrears report as at 31.01.08_(27) Nov-09 (AL)" xfId="377"/>
    <cellStyle name="_08_IBM_E.50.1 Arrears report as at 31.01.08_(27) Nov-09 (AL)_IBM_Grouped(2)" xfId="378"/>
    <cellStyle name="_08_IBM_E.50.1 Arrears report as at 31.01.08_(27) Nov-09 (AL)_IBM_Grouped(2)_Recon" xfId="379"/>
    <cellStyle name="_08_IBM_E.50.1 Arrears report as at 31.01.08_(27) Nov-09 (AL)_IBM_Grouped(2)_Recon to Segmental Report" xfId="380"/>
    <cellStyle name="_08_IBM_E.50.1 Arrears report as at 31.01.08_(27) Nov-09 (AL)_IBM_Grouped(2)_Recon_1" xfId="381"/>
    <cellStyle name="_08_IBM_E.50.1 Arrears report as at 31.01.08_(27) Nov-09 (AL)_IBM_Grouped(2)_Recon_2" xfId="382"/>
    <cellStyle name="_08_IBM_E.50.1 Arrears report as at 31.01.08_(27) Nov-09 (AL)_IBM_Grouped(2)_Recon_3" xfId="383"/>
    <cellStyle name="_08_IBM_E.50.1 Arrears report as at 31.01.08_(27) Nov-09 (AL)_IBM_Grouped(2)_Recon_4" xfId="384"/>
    <cellStyle name="_08_IBM_E.50.1 Arrears report as at 31.01.08_(27) Nov-09 (AL)_IBM_Grouped(2)_Reconciliation" xfId="385"/>
    <cellStyle name="_08_IBM_E.50.1 Arrears report as at 31.01.08_(27) Nov-09 (AL)_IBM_Grouped(2)_Reconciliation_1" xfId="386"/>
    <cellStyle name="_08_IBM_E.50.1 Arrears report as at 31.01.08_(27) Nov-09 (AL)_IBM_Grouped(2)_Reconciliation_2" xfId="387"/>
    <cellStyle name="_08_IBM_E.50.1 Arrears report as at 31.01.08_(27) Nov-09 (AL)_IBM_Grouped(2)_Reconciliation_3" xfId="388"/>
    <cellStyle name="_08_IBM_E.50.1 Arrears report as at 31.01.08_(27) Nov-09 (AL)_Recon" xfId="389"/>
    <cellStyle name="_08_IBM_E.50.1 Arrears report as at 31.01.08_(27) Nov-09 (AL)_Recon W1" xfId="390"/>
    <cellStyle name="_08_IBM_E.50.1 Arrears report as at 31.01.08_(27) Nov-09 (AL)_Recon_1" xfId="391"/>
    <cellStyle name="_08_IBM_E.50.1 Arrears report as at 31.01.08_(27) Nov-09 (AL)_Recon_2" xfId="392"/>
    <cellStyle name="_08_IBM_E.50.1 Arrears report as at 31.01.08_(27) Nov-09 (AL)_Recon_3" xfId="393"/>
    <cellStyle name="_08_IBM_E.50.1 Arrears report as at 31.01.08_(27) Nov-09 (AL)_Reconciliation" xfId="394"/>
    <cellStyle name="_08_IBM_E.50.1 Arrears report as at 31.01.08_(27) Nov-09 (AL)_Reconciliation_1" xfId="395"/>
    <cellStyle name="_08_IBM_E.50.1 Arrears report as at 31.01.08_(27) Nov-09 (AL)_Reconciliation_2" xfId="396"/>
    <cellStyle name="_08_IBM_E.50.1 Arrears report as at 31.01.08_(27) Nov-09 (AL)_Reconciliation_3" xfId="397"/>
    <cellStyle name="_08_IBM_E.50.1 Arrears report as at 31.01.08_31.12.09 Mauritius-USD based ledger - Final1" xfId="398"/>
    <cellStyle name="_08_IBM_E.50.1 Arrears report as at 31.01.08_Book1 (4)" xfId="399"/>
    <cellStyle name="_08_IBM_E.50.1 Arrears report as at 31.01.08_Book4" xfId="400"/>
    <cellStyle name="_08_IBM_E.50.1 Arrears report as at 31.01.08_Book4_Recon" xfId="401"/>
    <cellStyle name="_08_IBM_E.50.1 Arrears report as at 31.01.08_Book4_Recon W1" xfId="402"/>
    <cellStyle name="_08_IBM_E.50.1 Arrears report as at 31.01.08_Book4_Recon_1" xfId="403"/>
    <cellStyle name="_08_IBM_E.50.1 Arrears report as at 31.01.08_Book4_Recon_2" xfId="404"/>
    <cellStyle name="_08_IBM_E.50.1 Arrears report as at 31.01.08_Book4_Recon_3" xfId="405"/>
    <cellStyle name="_08_IBM_E.50.1 Arrears report as at 31.01.08_Book4_Reconciliation" xfId="406"/>
    <cellStyle name="_08_IBM_E.50.1 Arrears report as at 31.01.08_Book4_Reconciliation_1" xfId="407"/>
    <cellStyle name="_08_IBM_E.50.1 Arrears report as at 31.01.08_Book4_Reconciliation_2" xfId="408"/>
    <cellStyle name="_08_IBM_E.50.1 Arrears report as at 31.01.08_Book4_Reconciliation_3" xfId="409"/>
    <cellStyle name="_08_IBM_E.50.1 Arrears report as at 31.01.08_capital adequacy September 2009" xfId="410"/>
    <cellStyle name="_08_IBM_E.50.1 Arrears report as at 31.01.08_capital adequacy September 2009_IBM_Grouped(2)" xfId="411"/>
    <cellStyle name="_08_IBM_E.50.1 Arrears report as at 31.01.08_capital adequacy September 2009_IBM_Grouped(2)_Recon" xfId="412"/>
    <cellStyle name="_08_IBM_E.50.1 Arrears report as at 31.01.08_capital adequacy September 2009_IBM_Grouped(2)_Recon to Segmental Report" xfId="413"/>
    <cellStyle name="_08_IBM_E.50.1 Arrears report as at 31.01.08_capital adequacy September 2009_IBM_Grouped(2)_Recon_1" xfId="414"/>
    <cellStyle name="_08_IBM_E.50.1 Arrears report as at 31.01.08_capital adequacy September 2009_IBM_Grouped(2)_Recon_2" xfId="415"/>
    <cellStyle name="_08_IBM_E.50.1 Arrears report as at 31.01.08_capital adequacy September 2009_IBM_Grouped(2)_Recon_3" xfId="416"/>
    <cellStyle name="_08_IBM_E.50.1 Arrears report as at 31.01.08_capital adequacy September 2009_IBM_Grouped(2)_Recon_4" xfId="417"/>
    <cellStyle name="_08_IBM_E.50.1 Arrears report as at 31.01.08_capital adequacy September 2009_IBM_Grouped(2)_Reconciliation" xfId="418"/>
    <cellStyle name="_08_IBM_E.50.1 Arrears report as at 31.01.08_capital adequacy September 2009_IBM_Grouped(2)_Reconciliation_1" xfId="419"/>
    <cellStyle name="_08_IBM_E.50.1 Arrears report as at 31.01.08_capital adequacy September 2009_IBM_Grouped(2)_Reconciliation_2" xfId="420"/>
    <cellStyle name="_08_IBM_E.50.1 Arrears report as at 31.01.08_capital adequacy September 2009_IBM_Grouped(2)_Reconciliation_3" xfId="421"/>
    <cellStyle name="_08_IBM_E.50.1 Arrears report as at 31.01.08_capital adequacy September 2009_Recon" xfId="422"/>
    <cellStyle name="_08_IBM_E.50.1 Arrears report as at 31.01.08_capital adequacy September 2009_Recon W1" xfId="423"/>
    <cellStyle name="_08_IBM_E.50.1 Arrears report as at 31.01.08_capital adequacy September 2009_Recon_1" xfId="424"/>
    <cellStyle name="_08_IBM_E.50.1 Arrears report as at 31.01.08_capital adequacy September 2009_Recon_2" xfId="425"/>
    <cellStyle name="_08_IBM_E.50.1 Arrears report as at 31.01.08_capital adequacy September 2009_Recon_3" xfId="426"/>
    <cellStyle name="_08_IBM_E.50.1 Arrears report as at 31.01.08_capital adequacy September 2009_Reconciliation" xfId="427"/>
    <cellStyle name="_08_IBM_E.50.1 Arrears report as at 31.01.08_capital adequacy September 2009_Reconciliation_1" xfId="428"/>
    <cellStyle name="_08_IBM_E.50.1 Arrears report as at 31.01.08_capital adequacy September 2009_Reconciliation_2" xfId="429"/>
    <cellStyle name="_08_IBM_E.50.1 Arrears report as at 31.01.08_capital adequacy September 2009_Reconciliation_3" xfId="430"/>
    <cellStyle name="_08_IBM_E.50.1 Arrears report as at 31.01.08_Copy of Mauritius-USD based ledger" xfId="431"/>
    <cellStyle name="_08_IBM_E.50.1 Arrears report as at 31.01.08_Copy of Mauritius-USD based ledger_Recon" xfId="432"/>
    <cellStyle name="_08_IBM_E.50.1 Arrears report as at 31.01.08_Copy of Mauritius-USD based ledger_Recon W1" xfId="433"/>
    <cellStyle name="_08_IBM_E.50.1 Arrears report as at 31.01.08_Copy of Mauritius-USD based ledger_Recon_1" xfId="434"/>
    <cellStyle name="_08_IBM_E.50.1 Arrears report as at 31.01.08_Copy of Mauritius-USD based ledger_Recon_2" xfId="435"/>
    <cellStyle name="_08_IBM_E.50.1 Arrears report as at 31.01.08_Copy of Mauritius-USD based ledger_Recon_3" xfId="436"/>
    <cellStyle name="_08_IBM_E.50.1 Arrears report as at 31.01.08_Copy of Mauritius-USD based ledger_Reconciliation" xfId="437"/>
    <cellStyle name="_08_IBM_E.50.1 Arrears report as at 31.01.08_Copy of Mauritius-USD based ledger_Reconciliation_1" xfId="438"/>
    <cellStyle name="_08_IBM_E.50.1 Arrears report as at 31.01.08_Copy of Mauritius-USD based ledger_Reconciliation_2" xfId="439"/>
    <cellStyle name="_08_IBM_E.50.1 Arrears report as at 31.01.08_Copy of Mauritius-USD based ledger_Reconciliation_3" xfId="440"/>
    <cellStyle name="_08_IBM_E.50.1 Arrears report as at 31.01.08_Fixed Assets Register 11 Feb10" xfId="441"/>
    <cellStyle name="_08_IBM_E.50.1 Arrears report as at 31.01.08_Fixed Assets Register 11 Feb10_(19) Loan Feb-11(Feb-11 figures)" xfId="442"/>
    <cellStyle name="_08_IBM_E.50.1 Arrears report as at 31.01.08_Fixed Assets Register 12 Mar10.xls" xfId="443"/>
    <cellStyle name="_08_IBM_E.50.1 Arrears report as at 31.01.08_Fixed Assets Register 12 Mar10.xls_(19) Loan Feb-11(Feb-11 figures)" xfId="444"/>
    <cellStyle name="_08_IBM_E.50.1 Arrears report as at 31.01.08_IBM Input Sheet 31.03.2010 v0.4" xfId="445"/>
    <cellStyle name="_08_IBM_E.50.1 Arrears report as at 31.01.08_IBM Input Sheet 31.03.2010 v0.4_(19) Loan Feb-11(Feb-11 figures)" xfId="446"/>
    <cellStyle name="_08_IBM_E.50.1 Arrears report as at 31.01.08_IBM_Grouped(2)" xfId="447"/>
    <cellStyle name="_08_IBM_E.50.1 Arrears report as at 31.01.08_IBM_Grouped(2)_Recon" xfId="448"/>
    <cellStyle name="_08_IBM_E.50.1 Arrears report as at 31.01.08_IBM_Grouped(2)_Recon W1" xfId="449"/>
    <cellStyle name="_08_IBM_E.50.1 Arrears report as at 31.01.08_IBM_Grouped(2)_Recon_1" xfId="450"/>
    <cellStyle name="_08_IBM_E.50.1 Arrears report as at 31.01.08_IBM_Grouped(2)_Recon_2" xfId="451"/>
    <cellStyle name="_08_IBM_E.50.1 Arrears report as at 31.01.08_IBM_Grouped(2)_Recon_3" xfId="452"/>
    <cellStyle name="_08_IBM_E.50.1 Arrears report as at 31.01.08_IBM_Grouped(2)_Reconciliation" xfId="453"/>
    <cellStyle name="_08_IBM_E.50.1 Arrears report as at 31.01.08_IBM_Grouped(2)_Reconciliation_1" xfId="454"/>
    <cellStyle name="_08_IBM_E.50.1 Arrears report as at 31.01.08_IBM_Grouped(2)_Reconciliation_2" xfId="455"/>
    <cellStyle name="_08_IBM_E.50.1 Arrears report as at 31.01.08_IBM_Grouped(2)_Reconciliation_3" xfId="456"/>
    <cellStyle name="_08_IBM_E.50.1 Arrears report as at 31.01.08_IBM_Grouped_USD" xfId="457"/>
    <cellStyle name="_08_IBM_E.50.1 Arrears report as at 31.01.08_IBM_Grouped_USD_Recon" xfId="458"/>
    <cellStyle name="_08_IBM_E.50.1 Arrears report as at 31.01.08_IBM_Grouped_USD_Recon W1" xfId="459"/>
    <cellStyle name="_08_IBM_E.50.1 Arrears report as at 31.01.08_IBM_Grouped_USD_Recon_1" xfId="460"/>
    <cellStyle name="_08_IBM_E.50.1 Arrears report as at 31.01.08_IBM_Grouped_USD_Recon_2" xfId="461"/>
    <cellStyle name="_08_IBM_E.50.1 Arrears report as at 31.01.08_IBM_Grouped_USD_Recon_3" xfId="462"/>
    <cellStyle name="_08_IBM_E.50.1 Arrears report as at 31.01.08_IBM_Grouped_USD_Reconciliation" xfId="463"/>
    <cellStyle name="_08_IBM_E.50.1 Arrears report as at 31.01.08_IBM_Grouped_USD_Reconciliation_1" xfId="464"/>
    <cellStyle name="_08_IBM_E.50.1 Arrears report as at 31.01.08_IBM_Grouped_USD_Reconciliation_2" xfId="465"/>
    <cellStyle name="_08_IBM_E.50.1 Arrears report as at 31.01.08_IBM_Grouped_USD_Reconciliation_3" xfId="466"/>
    <cellStyle name="_08_IBM_E.50.1 Arrears report as at 31.01.08_IBM_Grouped_ZAR" xfId="467"/>
    <cellStyle name="_08_IBM_E.50.1 Arrears report as at 31.01.08_IBM_Grouped_ZAR_Recon" xfId="468"/>
    <cellStyle name="_08_IBM_E.50.1 Arrears report as at 31.01.08_IBM_Grouped_ZAR_Recon W1" xfId="469"/>
    <cellStyle name="_08_IBM_E.50.1 Arrears report as at 31.01.08_IBM_Grouped_ZAR_Recon_1" xfId="470"/>
    <cellStyle name="_08_IBM_E.50.1 Arrears report as at 31.01.08_IBM_Grouped_ZAR_Recon_2" xfId="471"/>
    <cellStyle name="_08_IBM_E.50.1 Arrears report as at 31.01.08_IBM_Grouped_ZAR_Recon_3" xfId="472"/>
    <cellStyle name="_08_IBM_E.50.1 Arrears report as at 31.01.08_IBM_Grouped_ZAR_Reconciliation" xfId="473"/>
    <cellStyle name="_08_IBM_E.50.1 Arrears report as at 31.01.08_IBM_Grouped_ZAR_Reconciliation_1" xfId="474"/>
    <cellStyle name="_08_IBM_E.50.1 Arrears report as at 31.01.08_IBM_Grouped_ZAR_Reconciliation_2" xfId="475"/>
    <cellStyle name="_08_IBM_E.50.1 Arrears report as at 31.01.08_IBM_Grouped_ZAR_Reconciliation_3" xfId="476"/>
    <cellStyle name="_08_IBM_E.50.1 Arrears report as at 31.01.08_Liquidity and repricing" xfId="477"/>
    <cellStyle name="_08_IBM_E.50.1 Arrears report as at 31.01.08_Liquidity and repricing_IBM_Grouped(2)" xfId="478"/>
    <cellStyle name="_08_IBM_E.50.1 Arrears report as at 31.01.08_Liquidity and repricing_IBM_Grouped(2)_Recon" xfId="479"/>
    <cellStyle name="_08_IBM_E.50.1 Arrears report as at 31.01.08_Liquidity and repricing_IBM_Grouped(2)_Recon to Segmental Report" xfId="480"/>
    <cellStyle name="_08_IBM_E.50.1 Arrears report as at 31.01.08_Liquidity and repricing_IBM_Grouped(2)_Recon_1" xfId="481"/>
    <cellStyle name="_08_IBM_E.50.1 Arrears report as at 31.01.08_Liquidity and repricing_IBM_Grouped(2)_Recon_2" xfId="482"/>
    <cellStyle name="_08_IBM_E.50.1 Arrears report as at 31.01.08_Liquidity and repricing_IBM_Grouped(2)_Recon_3" xfId="483"/>
    <cellStyle name="_08_IBM_E.50.1 Arrears report as at 31.01.08_Liquidity and repricing_IBM_Grouped(2)_Recon_4" xfId="484"/>
    <cellStyle name="_08_IBM_E.50.1 Arrears report as at 31.01.08_Liquidity and repricing_IBM_Grouped(2)_Reconciliation" xfId="485"/>
    <cellStyle name="_08_IBM_E.50.1 Arrears report as at 31.01.08_Liquidity and repricing_IBM_Grouped(2)_Reconciliation_1" xfId="486"/>
    <cellStyle name="_08_IBM_E.50.1 Arrears report as at 31.01.08_Liquidity and repricing_IBM_Grouped(2)_Reconciliation_2" xfId="487"/>
    <cellStyle name="_08_IBM_E.50.1 Arrears report as at 31.01.08_Liquidity and repricing_IBM_Grouped(2)_Reconciliation_3" xfId="488"/>
    <cellStyle name="_08_IBM_E.50.1 Arrears report as at 31.01.08_Liquidity and repricing_Recon" xfId="489"/>
    <cellStyle name="_08_IBM_E.50.1 Arrears report as at 31.01.08_Liquidity and repricing_Recon W1" xfId="490"/>
    <cellStyle name="_08_IBM_E.50.1 Arrears report as at 31.01.08_Liquidity and repricing_Recon_1" xfId="491"/>
    <cellStyle name="_08_IBM_E.50.1 Arrears report as at 31.01.08_Liquidity and repricing_Recon_2" xfId="492"/>
    <cellStyle name="_08_IBM_E.50.1 Arrears report as at 31.01.08_Liquidity and repricing_Recon_3" xfId="493"/>
    <cellStyle name="_08_IBM_E.50.1 Arrears report as at 31.01.08_Liquidity and repricing_Reconciliation" xfId="494"/>
    <cellStyle name="_08_IBM_E.50.1 Arrears report as at 31.01.08_Liquidity and repricing_Reconciliation_1" xfId="495"/>
    <cellStyle name="_08_IBM_E.50.1 Arrears report as at 31.01.08_Liquidity and repricing_Reconciliation_2" xfId="496"/>
    <cellStyle name="_08_IBM_E.50.1 Arrears report as at 31.01.08_Liquidity and repricing_Reconciliation_3" xfId="497"/>
    <cellStyle name="_08_IBM_E.50.1 Arrears report as at 31.01.08_MUR position" xfId="498"/>
    <cellStyle name="_08_IBM_E.50.1 Arrears report as at 31.01.08_NOP 2010 01 31 USD BASED" xfId="499"/>
    <cellStyle name="_08_IBM_E.50.1 Arrears report as at 31.01.08_NOP 2010 01 31 USD BASED_Report Finance" xfId="500"/>
    <cellStyle name="_08_IBM_E.50.1 Arrears report as at 31.01.08_NOP 2010 02 28 USD BASED Final" xfId="501"/>
    <cellStyle name="_08_IBM_E.50.1 Arrears report as at 31.01.08_NOP 2010 02 28 USD BASED Final_Report Finance" xfId="502"/>
    <cellStyle name="_08_IBM_E.50.1 Arrears report as at 31.01.08_NOP 2010 03 31 USD BASEDrevised" xfId="503"/>
    <cellStyle name="_08_IBM_E.50.1 Arrears report as at 31.01.08_NOP 2010 03 31 USD BASEDrevised_Report Finance" xfId="504"/>
    <cellStyle name="_08_IBM_E.50.1 Arrears report as at 31.01.08_NOP 2010 04 30" xfId="505"/>
    <cellStyle name="_08_IBM_E.50.1 Arrears report as at 31.01.08_NOP 2010 04 30_Recon" xfId="506"/>
    <cellStyle name="_08_IBM_E.50.1 Arrears report as at 31.01.08_NOP 2010 04 30_Recon W1" xfId="507"/>
    <cellStyle name="_08_IBM_E.50.1 Arrears report as at 31.01.08_NOP 2010 04 30_Recon_1" xfId="508"/>
    <cellStyle name="_08_IBM_E.50.1 Arrears report as at 31.01.08_NOP 2010 04 30_Recon_2" xfId="509"/>
    <cellStyle name="_08_IBM_E.50.1 Arrears report as at 31.01.08_NOP 2010 04 30_Recon_3" xfId="510"/>
    <cellStyle name="_08_IBM_E.50.1 Arrears report as at 31.01.08_NOP 2010 04 30_Reconciliation" xfId="511"/>
    <cellStyle name="_08_IBM_E.50.1 Arrears report as at 31.01.08_NOP 2010 04 30_Reconciliation_1" xfId="512"/>
    <cellStyle name="_08_IBM_E.50.1 Arrears report as at 31.01.08_NOP 2010 04 30_Reconciliation_2" xfId="513"/>
    <cellStyle name="_08_IBM_E.50.1 Arrears report as at 31.01.08_NOP 2010 04 30_Reconciliation_3" xfId="514"/>
    <cellStyle name="_08_IBM_E.50.1 Arrears report as at 31.01.08_NOP 2010 04 30_Report Finance" xfId="515"/>
    <cellStyle name="_08_IBM_E.50.1 Arrears report as at 31.01.08_ORIGINAL NOP 2009 12 31 USD BASED" xfId="516"/>
    <cellStyle name="_08_IBM_E.50.1 Arrears report as at 31.01.08_ORIGINAL NOP 2009 12 31 USD BASED_Report Finance" xfId="517"/>
    <cellStyle name="_08_IBM_E.50.1 Arrears report as at 31.01.08_Recon" xfId="518"/>
    <cellStyle name="_08_IBM_E.50.1 Arrears report as at 31.01.08_Recon W1" xfId="519"/>
    <cellStyle name="_08_IBM_E.50.1 Arrears report as at 31.01.08_Recon_1" xfId="520"/>
    <cellStyle name="_08_IBM_E.50.1 Arrears report as at 31.01.08_Recon_2" xfId="521"/>
    <cellStyle name="_08_IBM_E.50.1 Arrears report as at 31.01.08_Recon_3" xfId="522"/>
    <cellStyle name="_08_IBM_E.50.1 Arrears report as at 31.01.08_Reconciliation" xfId="523"/>
    <cellStyle name="_08_IBM_E.50.1 Arrears report as at 31.01.08_Reconciliation_1" xfId="524"/>
    <cellStyle name="_08_IBM_E.50.1 Arrears report as at 31.01.08_Reconciliation_2" xfId="525"/>
    <cellStyle name="_08_IBM_E.50.1 Arrears report as at 31.01.08_Reconciliation_3" xfId="526"/>
    <cellStyle name="_08_IBM_E.50.1 Arrears report as at 31.01.08_Report Finance" xfId="527"/>
    <cellStyle name="_08_IBM_E.50.1 Arrears report as at 31.01.08_SC_Treasury_Other" xfId="528"/>
    <cellStyle name="_08_IBM_E.50.1 Arrears report as at 31.01.08_SC_Treasury_Other_Recon" xfId="529"/>
    <cellStyle name="_08_IBM_E.50.1 Arrears report as at 31.01.08_SC_Treasury_Other_Recon_1" xfId="530"/>
    <cellStyle name="_08_IBM_E.50.1 Arrears report as at 31.01.08_SC_Treasury_Other_Recon_2" xfId="531"/>
    <cellStyle name="_08_IBM_E.50.1 Arrears report as at 31.01.08_SC_Treasury_Other_Recon_3" xfId="532"/>
    <cellStyle name="_08_IBM_E.50.1 Arrears report as at 31.01.08_SC_Treasury_Other_Reconciliation" xfId="533"/>
    <cellStyle name="_08_IBM_E.50.1 Arrears report as at 31.01.08_SC_Treasury_Other_Reconciliation_1" xfId="534"/>
    <cellStyle name="_08_IBM_E.50.1 Arrears report as at 31.01.08_Sheet1" xfId="535"/>
    <cellStyle name="_08_IBM_E.50.1 Arrears report as at 31.01.08_Sheet1_1" xfId="536"/>
    <cellStyle name="_08_IBM_E.51 Credit Impairment testing-Robert" xfId="537"/>
    <cellStyle name="_08_IBM_E.51 Credit Impairment testing-Robert_(26) Oct-09 (AL)" xfId="538"/>
    <cellStyle name="_08_IBM_E.51 Credit Impairment testing-Robert_(26) Oct-09 (AL)_IBM_Grouped(2)" xfId="539"/>
    <cellStyle name="_08_IBM_E.51 Credit Impairment testing-Robert_(26) Oct-09 (AL)_IBM_Grouped(2)_Recon" xfId="540"/>
    <cellStyle name="_08_IBM_E.51 Credit Impairment testing-Robert_(26) Oct-09 (AL)_IBM_Grouped(2)_Recon to Segmental Report" xfId="541"/>
    <cellStyle name="_08_IBM_E.51 Credit Impairment testing-Robert_(26) Oct-09 (AL)_IBM_Grouped(2)_Recon_1" xfId="542"/>
    <cellStyle name="_08_IBM_E.51 Credit Impairment testing-Robert_(26) Oct-09 (AL)_IBM_Grouped(2)_Recon_2" xfId="543"/>
    <cellStyle name="_08_IBM_E.51 Credit Impairment testing-Robert_(26) Oct-09 (AL)_IBM_Grouped(2)_Recon_3" xfId="544"/>
    <cellStyle name="_08_IBM_E.51 Credit Impairment testing-Robert_(26) Oct-09 (AL)_IBM_Grouped(2)_Recon_4" xfId="545"/>
    <cellStyle name="_08_IBM_E.51 Credit Impairment testing-Robert_(26) Oct-09 (AL)_IBM_Grouped(2)_Reconciliation" xfId="546"/>
    <cellStyle name="_08_IBM_E.51 Credit Impairment testing-Robert_(26) Oct-09 (AL)_IBM_Grouped(2)_Reconciliation_1" xfId="547"/>
    <cellStyle name="_08_IBM_E.51 Credit Impairment testing-Robert_(26) Oct-09 (AL)_IBM_Grouped(2)_Reconciliation_2" xfId="548"/>
    <cellStyle name="_08_IBM_E.51 Credit Impairment testing-Robert_(26) Oct-09 (AL)_IBM_Grouped(2)_Reconciliation_3" xfId="549"/>
    <cellStyle name="_08_IBM_E.51 Credit Impairment testing-Robert_(26) Oct-09 (AL)_Recon" xfId="550"/>
    <cellStyle name="_08_IBM_E.51 Credit Impairment testing-Robert_(26) Oct-09 (AL)_Recon W1" xfId="551"/>
    <cellStyle name="_08_IBM_E.51 Credit Impairment testing-Robert_(26) Oct-09 (AL)_Recon_1" xfId="552"/>
    <cellStyle name="_08_IBM_E.51 Credit Impairment testing-Robert_(26) Oct-09 (AL)_Recon_2" xfId="553"/>
    <cellStyle name="_08_IBM_E.51 Credit Impairment testing-Robert_(26) Oct-09 (AL)_Recon_3" xfId="554"/>
    <cellStyle name="_08_IBM_E.51 Credit Impairment testing-Robert_(26) Oct-09 (AL)_Reconciliation" xfId="555"/>
    <cellStyle name="_08_IBM_E.51 Credit Impairment testing-Robert_(26) Oct-09 (AL)_Reconciliation_1" xfId="556"/>
    <cellStyle name="_08_IBM_E.51 Credit Impairment testing-Robert_(26) Oct-09 (AL)_Reconciliation_2" xfId="557"/>
    <cellStyle name="_08_IBM_E.51 Credit Impairment testing-Robert_(26) Oct-09 (AL)_Reconciliation_3" xfId="558"/>
    <cellStyle name="_08_IBM_E.51 Credit Impairment testing-Robert_(27) Nov-09 (AL)" xfId="559"/>
    <cellStyle name="_08_IBM_E.51 Credit Impairment testing-Robert_(27) Nov-09 (AL)_IBM_Grouped(2)" xfId="560"/>
    <cellStyle name="_08_IBM_E.51 Credit Impairment testing-Robert_(27) Nov-09 (AL)_IBM_Grouped(2)_Recon" xfId="561"/>
    <cellStyle name="_08_IBM_E.51 Credit Impairment testing-Robert_(27) Nov-09 (AL)_IBM_Grouped(2)_Recon to Segmental Report" xfId="562"/>
    <cellStyle name="_08_IBM_E.51 Credit Impairment testing-Robert_(27) Nov-09 (AL)_IBM_Grouped(2)_Recon_1" xfId="563"/>
    <cellStyle name="_08_IBM_E.51 Credit Impairment testing-Robert_(27) Nov-09 (AL)_IBM_Grouped(2)_Recon_2" xfId="564"/>
    <cellStyle name="_08_IBM_E.51 Credit Impairment testing-Robert_(27) Nov-09 (AL)_IBM_Grouped(2)_Recon_3" xfId="565"/>
    <cellStyle name="_08_IBM_E.51 Credit Impairment testing-Robert_(27) Nov-09 (AL)_IBM_Grouped(2)_Recon_4" xfId="566"/>
    <cellStyle name="_08_IBM_E.51 Credit Impairment testing-Robert_(27) Nov-09 (AL)_IBM_Grouped(2)_Reconciliation" xfId="567"/>
    <cellStyle name="_08_IBM_E.51 Credit Impairment testing-Robert_(27) Nov-09 (AL)_IBM_Grouped(2)_Reconciliation_1" xfId="568"/>
    <cellStyle name="_08_IBM_E.51 Credit Impairment testing-Robert_(27) Nov-09 (AL)_IBM_Grouped(2)_Reconciliation_2" xfId="569"/>
    <cellStyle name="_08_IBM_E.51 Credit Impairment testing-Robert_(27) Nov-09 (AL)_IBM_Grouped(2)_Reconciliation_3" xfId="570"/>
    <cellStyle name="_08_IBM_E.51 Credit Impairment testing-Robert_(27) Nov-09 (AL)_Recon" xfId="571"/>
    <cellStyle name="_08_IBM_E.51 Credit Impairment testing-Robert_(27) Nov-09 (AL)_Recon W1" xfId="572"/>
    <cellStyle name="_08_IBM_E.51 Credit Impairment testing-Robert_(27) Nov-09 (AL)_Recon_1" xfId="573"/>
    <cellStyle name="_08_IBM_E.51 Credit Impairment testing-Robert_(27) Nov-09 (AL)_Recon_2" xfId="574"/>
    <cellStyle name="_08_IBM_E.51 Credit Impairment testing-Robert_(27) Nov-09 (AL)_Recon_3" xfId="575"/>
    <cellStyle name="_08_IBM_E.51 Credit Impairment testing-Robert_(27) Nov-09 (AL)_Reconciliation" xfId="576"/>
    <cellStyle name="_08_IBM_E.51 Credit Impairment testing-Robert_(27) Nov-09 (AL)_Reconciliation_1" xfId="577"/>
    <cellStyle name="_08_IBM_E.51 Credit Impairment testing-Robert_(27) Nov-09 (AL)_Reconciliation_2" xfId="578"/>
    <cellStyle name="_08_IBM_E.51 Credit Impairment testing-Robert_(27) Nov-09 (AL)_Reconciliation_3" xfId="579"/>
    <cellStyle name="_08_IBM_E.51 Credit Impairment testing-Robert_31.12.09 Mauritius-USD based ledger - Final1" xfId="580"/>
    <cellStyle name="_08_IBM_E.51 Credit Impairment testing-Robert_Book1 (4)" xfId="581"/>
    <cellStyle name="_08_IBM_E.51 Credit Impairment testing-Robert_Book4" xfId="582"/>
    <cellStyle name="_08_IBM_E.51 Credit Impairment testing-Robert_Book4_Recon" xfId="583"/>
    <cellStyle name="_08_IBM_E.51 Credit Impairment testing-Robert_Book4_Recon W1" xfId="584"/>
    <cellStyle name="_08_IBM_E.51 Credit Impairment testing-Robert_Book4_Recon_1" xfId="585"/>
    <cellStyle name="_08_IBM_E.51 Credit Impairment testing-Robert_Book4_Recon_2" xfId="586"/>
    <cellStyle name="_08_IBM_E.51 Credit Impairment testing-Robert_Book4_Recon_3" xfId="587"/>
    <cellStyle name="_08_IBM_E.51 Credit Impairment testing-Robert_Book4_Reconciliation" xfId="588"/>
    <cellStyle name="_08_IBM_E.51 Credit Impairment testing-Robert_Book4_Reconciliation_1" xfId="589"/>
    <cellStyle name="_08_IBM_E.51 Credit Impairment testing-Robert_Book4_Reconciliation_2" xfId="590"/>
    <cellStyle name="_08_IBM_E.51 Credit Impairment testing-Robert_Book4_Reconciliation_3" xfId="591"/>
    <cellStyle name="_08_IBM_E.51 Credit Impairment testing-Robert_capital adequacy September 2009" xfId="592"/>
    <cellStyle name="_08_IBM_E.51 Credit Impairment testing-Robert_capital adequacy September 2009_IBM_Grouped(2)" xfId="593"/>
    <cellStyle name="_08_IBM_E.51 Credit Impairment testing-Robert_capital adequacy September 2009_IBM_Grouped(2)_Recon" xfId="594"/>
    <cellStyle name="_08_IBM_E.51 Credit Impairment testing-Robert_capital adequacy September 2009_IBM_Grouped(2)_Recon to Segmental Report" xfId="595"/>
    <cellStyle name="_08_IBM_E.51 Credit Impairment testing-Robert_capital adequacy September 2009_IBM_Grouped(2)_Recon_1" xfId="596"/>
    <cellStyle name="_08_IBM_E.51 Credit Impairment testing-Robert_capital adequacy September 2009_IBM_Grouped(2)_Recon_2" xfId="597"/>
    <cellStyle name="_08_IBM_E.51 Credit Impairment testing-Robert_capital adequacy September 2009_IBM_Grouped(2)_Recon_3" xfId="598"/>
    <cellStyle name="_08_IBM_E.51 Credit Impairment testing-Robert_capital adequacy September 2009_IBM_Grouped(2)_Recon_4" xfId="599"/>
    <cellStyle name="_08_IBM_E.51 Credit Impairment testing-Robert_capital adequacy September 2009_IBM_Grouped(2)_Reconciliation" xfId="600"/>
    <cellStyle name="_08_IBM_E.51 Credit Impairment testing-Robert_capital adequacy September 2009_IBM_Grouped(2)_Reconciliation_1" xfId="601"/>
    <cellStyle name="_08_IBM_E.51 Credit Impairment testing-Robert_capital adequacy September 2009_IBM_Grouped(2)_Reconciliation_2" xfId="602"/>
    <cellStyle name="_08_IBM_E.51 Credit Impairment testing-Robert_capital adequacy September 2009_IBM_Grouped(2)_Reconciliation_3" xfId="603"/>
    <cellStyle name="_08_IBM_E.51 Credit Impairment testing-Robert_capital adequacy September 2009_Recon" xfId="604"/>
    <cellStyle name="_08_IBM_E.51 Credit Impairment testing-Robert_capital adequacy September 2009_Recon W1" xfId="605"/>
    <cellStyle name="_08_IBM_E.51 Credit Impairment testing-Robert_capital adequacy September 2009_Recon_1" xfId="606"/>
    <cellStyle name="_08_IBM_E.51 Credit Impairment testing-Robert_capital adequacy September 2009_Recon_2" xfId="607"/>
    <cellStyle name="_08_IBM_E.51 Credit Impairment testing-Robert_capital adequacy September 2009_Recon_3" xfId="608"/>
    <cellStyle name="_08_IBM_E.51 Credit Impairment testing-Robert_capital adequacy September 2009_Reconciliation" xfId="609"/>
    <cellStyle name="_08_IBM_E.51 Credit Impairment testing-Robert_capital adequacy September 2009_Reconciliation_1" xfId="610"/>
    <cellStyle name="_08_IBM_E.51 Credit Impairment testing-Robert_capital adequacy September 2009_Reconciliation_2" xfId="611"/>
    <cellStyle name="_08_IBM_E.51 Credit Impairment testing-Robert_capital adequacy September 2009_Reconciliation_3" xfId="612"/>
    <cellStyle name="_08_IBM_E.51 Credit Impairment testing-Robert_Copy of Mauritius-USD based ledger" xfId="613"/>
    <cellStyle name="_08_IBM_E.51 Credit Impairment testing-Robert_Copy of Mauritius-USD based ledger_Recon" xfId="614"/>
    <cellStyle name="_08_IBM_E.51 Credit Impairment testing-Robert_Copy of Mauritius-USD based ledger_Recon W1" xfId="615"/>
    <cellStyle name="_08_IBM_E.51 Credit Impairment testing-Robert_Copy of Mauritius-USD based ledger_Recon_1" xfId="616"/>
    <cellStyle name="_08_IBM_E.51 Credit Impairment testing-Robert_Copy of Mauritius-USD based ledger_Recon_2" xfId="617"/>
    <cellStyle name="_08_IBM_E.51 Credit Impairment testing-Robert_Copy of Mauritius-USD based ledger_Recon_3" xfId="618"/>
    <cellStyle name="_08_IBM_E.51 Credit Impairment testing-Robert_Copy of Mauritius-USD based ledger_Reconciliation" xfId="619"/>
    <cellStyle name="_08_IBM_E.51 Credit Impairment testing-Robert_Copy of Mauritius-USD based ledger_Reconciliation_1" xfId="620"/>
    <cellStyle name="_08_IBM_E.51 Credit Impairment testing-Robert_Copy of Mauritius-USD based ledger_Reconciliation_2" xfId="621"/>
    <cellStyle name="_08_IBM_E.51 Credit Impairment testing-Robert_Copy of Mauritius-USD based ledger_Reconciliation_3" xfId="622"/>
    <cellStyle name="_08_IBM_E.51 Credit Impairment testing-Robert_Fixed Assets Register 11 Feb10" xfId="623"/>
    <cellStyle name="_08_IBM_E.51 Credit Impairment testing-Robert_Fixed Assets Register 11 Feb10_(19) Loan Feb-11(Feb-11 figures)" xfId="624"/>
    <cellStyle name="_08_IBM_E.51 Credit Impairment testing-Robert_Fixed Assets Register 12 Mar10.xls" xfId="625"/>
    <cellStyle name="_08_IBM_E.51 Credit Impairment testing-Robert_Fixed Assets Register 12 Mar10.xls_(19) Loan Feb-11(Feb-11 figures)" xfId="626"/>
    <cellStyle name="_08_IBM_E.51 Credit Impairment testing-Robert_IBM Input Sheet 31.03.2010 v0.4" xfId="627"/>
    <cellStyle name="_08_IBM_E.51 Credit Impairment testing-Robert_IBM Input Sheet 31.03.2010 v0.4_(19) Loan Feb-11(Feb-11 figures)" xfId="628"/>
    <cellStyle name="_08_IBM_E.51 Credit Impairment testing-Robert_IBM_Grouped(2)" xfId="629"/>
    <cellStyle name="_08_IBM_E.51 Credit Impairment testing-Robert_IBM_Grouped(2)_Recon" xfId="630"/>
    <cellStyle name="_08_IBM_E.51 Credit Impairment testing-Robert_IBM_Grouped(2)_Recon W1" xfId="631"/>
    <cellStyle name="_08_IBM_E.51 Credit Impairment testing-Robert_IBM_Grouped(2)_Recon_1" xfId="632"/>
    <cellStyle name="_08_IBM_E.51 Credit Impairment testing-Robert_IBM_Grouped(2)_Recon_2" xfId="633"/>
    <cellStyle name="_08_IBM_E.51 Credit Impairment testing-Robert_IBM_Grouped(2)_Recon_3" xfId="634"/>
    <cellStyle name="_08_IBM_E.51 Credit Impairment testing-Robert_IBM_Grouped(2)_Reconciliation" xfId="635"/>
    <cellStyle name="_08_IBM_E.51 Credit Impairment testing-Robert_IBM_Grouped(2)_Reconciliation_1" xfId="636"/>
    <cellStyle name="_08_IBM_E.51 Credit Impairment testing-Robert_IBM_Grouped(2)_Reconciliation_2" xfId="637"/>
    <cellStyle name="_08_IBM_E.51 Credit Impairment testing-Robert_IBM_Grouped(2)_Reconciliation_3" xfId="638"/>
    <cellStyle name="_08_IBM_E.51 Credit Impairment testing-Robert_IBM_Grouped_USD" xfId="639"/>
    <cellStyle name="_08_IBM_E.51 Credit Impairment testing-Robert_IBM_Grouped_USD_Recon" xfId="640"/>
    <cellStyle name="_08_IBM_E.51 Credit Impairment testing-Robert_IBM_Grouped_USD_Recon W1" xfId="641"/>
    <cellStyle name="_08_IBM_E.51 Credit Impairment testing-Robert_IBM_Grouped_USD_Recon_1" xfId="642"/>
    <cellStyle name="_08_IBM_E.51 Credit Impairment testing-Robert_IBM_Grouped_USD_Recon_2" xfId="643"/>
    <cellStyle name="_08_IBM_E.51 Credit Impairment testing-Robert_IBM_Grouped_USD_Recon_3" xfId="644"/>
    <cellStyle name="_08_IBM_E.51 Credit Impairment testing-Robert_IBM_Grouped_USD_Reconciliation" xfId="645"/>
    <cellStyle name="_08_IBM_E.51 Credit Impairment testing-Robert_IBM_Grouped_USD_Reconciliation_1" xfId="646"/>
    <cellStyle name="_08_IBM_E.51 Credit Impairment testing-Robert_IBM_Grouped_USD_Reconciliation_2" xfId="647"/>
    <cellStyle name="_08_IBM_E.51 Credit Impairment testing-Robert_IBM_Grouped_USD_Reconciliation_3" xfId="648"/>
    <cellStyle name="_08_IBM_E.51 Credit Impairment testing-Robert_IBM_Grouped_ZAR" xfId="649"/>
    <cellStyle name="_08_IBM_E.51 Credit Impairment testing-Robert_IBM_Grouped_ZAR_Recon" xfId="650"/>
    <cellStyle name="_08_IBM_E.51 Credit Impairment testing-Robert_IBM_Grouped_ZAR_Recon W1" xfId="651"/>
    <cellStyle name="_08_IBM_E.51 Credit Impairment testing-Robert_IBM_Grouped_ZAR_Recon_1" xfId="652"/>
    <cellStyle name="_08_IBM_E.51 Credit Impairment testing-Robert_IBM_Grouped_ZAR_Recon_2" xfId="653"/>
    <cellStyle name="_08_IBM_E.51 Credit Impairment testing-Robert_IBM_Grouped_ZAR_Recon_3" xfId="654"/>
    <cellStyle name="_08_IBM_E.51 Credit Impairment testing-Robert_IBM_Grouped_ZAR_Reconciliation" xfId="655"/>
    <cellStyle name="_08_IBM_E.51 Credit Impairment testing-Robert_IBM_Grouped_ZAR_Reconciliation_1" xfId="656"/>
    <cellStyle name="_08_IBM_E.51 Credit Impairment testing-Robert_IBM_Grouped_ZAR_Reconciliation_2" xfId="657"/>
    <cellStyle name="_08_IBM_E.51 Credit Impairment testing-Robert_IBM_Grouped_ZAR_Reconciliation_3" xfId="658"/>
    <cellStyle name="_08_IBM_E.51 Credit Impairment testing-Robert_Liquidity and repricing" xfId="659"/>
    <cellStyle name="_08_IBM_E.51 Credit Impairment testing-Robert_Liquidity and repricing_IBM_Grouped(2)" xfId="660"/>
    <cellStyle name="_08_IBM_E.51 Credit Impairment testing-Robert_Liquidity and repricing_IBM_Grouped(2)_Recon" xfId="661"/>
    <cellStyle name="_08_IBM_E.51 Credit Impairment testing-Robert_Liquidity and repricing_IBM_Grouped(2)_Recon to Segmental Report" xfId="662"/>
    <cellStyle name="_08_IBM_E.51 Credit Impairment testing-Robert_Liquidity and repricing_IBM_Grouped(2)_Recon_1" xfId="663"/>
    <cellStyle name="_08_IBM_E.51 Credit Impairment testing-Robert_Liquidity and repricing_IBM_Grouped(2)_Recon_2" xfId="664"/>
    <cellStyle name="_08_IBM_E.51 Credit Impairment testing-Robert_Liquidity and repricing_IBM_Grouped(2)_Recon_3" xfId="665"/>
    <cellStyle name="_08_IBM_E.51 Credit Impairment testing-Robert_Liquidity and repricing_IBM_Grouped(2)_Recon_4" xfId="666"/>
    <cellStyle name="_08_IBM_E.51 Credit Impairment testing-Robert_Liquidity and repricing_IBM_Grouped(2)_Reconciliation" xfId="667"/>
    <cellStyle name="_08_IBM_E.51 Credit Impairment testing-Robert_Liquidity and repricing_IBM_Grouped(2)_Reconciliation_1" xfId="668"/>
    <cellStyle name="_08_IBM_E.51 Credit Impairment testing-Robert_Liquidity and repricing_IBM_Grouped(2)_Reconciliation_2" xfId="669"/>
    <cellStyle name="_08_IBM_E.51 Credit Impairment testing-Robert_Liquidity and repricing_IBM_Grouped(2)_Reconciliation_3" xfId="670"/>
    <cellStyle name="_08_IBM_E.51 Credit Impairment testing-Robert_Liquidity and repricing_Recon" xfId="671"/>
    <cellStyle name="_08_IBM_E.51 Credit Impairment testing-Robert_Liquidity and repricing_Recon W1" xfId="672"/>
    <cellStyle name="_08_IBM_E.51 Credit Impairment testing-Robert_Liquidity and repricing_Recon_1" xfId="673"/>
    <cellStyle name="_08_IBM_E.51 Credit Impairment testing-Robert_Liquidity and repricing_Recon_2" xfId="674"/>
    <cellStyle name="_08_IBM_E.51 Credit Impairment testing-Robert_Liquidity and repricing_Recon_3" xfId="675"/>
    <cellStyle name="_08_IBM_E.51 Credit Impairment testing-Robert_Liquidity and repricing_Reconciliation" xfId="676"/>
    <cellStyle name="_08_IBM_E.51 Credit Impairment testing-Robert_Liquidity and repricing_Reconciliation_1" xfId="677"/>
    <cellStyle name="_08_IBM_E.51 Credit Impairment testing-Robert_Liquidity and repricing_Reconciliation_2" xfId="678"/>
    <cellStyle name="_08_IBM_E.51 Credit Impairment testing-Robert_Liquidity and repricing_Reconciliation_3" xfId="679"/>
    <cellStyle name="_08_IBM_E.51 Credit Impairment testing-Robert_MUR position" xfId="680"/>
    <cellStyle name="_08_IBM_E.51 Credit Impairment testing-Robert_NOP 2010 01 31 USD BASED" xfId="681"/>
    <cellStyle name="_08_IBM_E.51 Credit Impairment testing-Robert_NOP 2010 01 31 USD BASED_Report Finance" xfId="682"/>
    <cellStyle name="_08_IBM_E.51 Credit Impairment testing-Robert_NOP 2010 02 28 USD BASED Final" xfId="683"/>
    <cellStyle name="_08_IBM_E.51 Credit Impairment testing-Robert_NOP 2010 02 28 USD BASED Final_Report Finance" xfId="684"/>
    <cellStyle name="_08_IBM_E.51 Credit Impairment testing-Robert_NOP 2010 03 31 USD BASEDrevised" xfId="685"/>
    <cellStyle name="_08_IBM_E.51 Credit Impairment testing-Robert_NOP 2010 03 31 USD BASEDrevised_Report Finance" xfId="686"/>
    <cellStyle name="_08_IBM_E.51 Credit Impairment testing-Robert_NOP 2010 04 30" xfId="687"/>
    <cellStyle name="_08_IBM_E.51 Credit Impairment testing-Robert_NOP 2010 04 30_Recon" xfId="688"/>
    <cellStyle name="_08_IBM_E.51 Credit Impairment testing-Robert_NOP 2010 04 30_Recon W1" xfId="689"/>
    <cellStyle name="_08_IBM_E.51 Credit Impairment testing-Robert_NOP 2010 04 30_Recon_1" xfId="690"/>
    <cellStyle name="_08_IBM_E.51 Credit Impairment testing-Robert_NOP 2010 04 30_Recon_2" xfId="691"/>
    <cellStyle name="_08_IBM_E.51 Credit Impairment testing-Robert_NOP 2010 04 30_Recon_3" xfId="692"/>
    <cellStyle name="_08_IBM_E.51 Credit Impairment testing-Robert_NOP 2010 04 30_Reconciliation" xfId="693"/>
    <cellStyle name="_08_IBM_E.51 Credit Impairment testing-Robert_NOP 2010 04 30_Reconciliation_1" xfId="694"/>
    <cellStyle name="_08_IBM_E.51 Credit Impairment testing-Robert_NOP 2010 04 30_Reconciliation_2" xfId="695"/>
    <cellStyle name="_08_IBM_E.51 Credit Impairment testing-Robert_NOP 2010 04 30_Reconciliation_3" xfId="696"/>
    <cellStyle name="_08_IBM_E.51 Credit Impairment testing-Robert_NOP 2010 04 30_Report Finance" xfId="697"/>
    <cellStyle name="_08_IBM_E.51 Credit Impairment testing-Robert_ORIGINAL NOP 2009 12 31 USD BASED" xfId="698"/>
    <cellStyle name="_08_IBM_E.51 Credit Impairment testing-Robert_ORIGINAL NOP 2009 12 31 USD BASED_Report Finance" xfId="699"/>
    <cellStyle name="_08_IBM_E.51 Credit Impairment testing-Robert_Recon" xfId="700"/>
    <cellStyle name="_08_IBM_E.51 Credit Impairment testing-Robert_Recon W1" xfId="701"/>
    <cellStyle name="_08_IBM_E.51 Credit Impairment testing-Robert_Recon_1" xfId="702"/>
    <cellStyle name="_08_IBM_E.51 Credit Impairment testing-Robert_Recon_2" xfId="703"/>
    <cellStyle name="_08_IBM_E.51 Credit Impairment testing-Robert_Recon_3" xfId="704"/>
    <cellStyle name="_08_IBM_E.51 Credit Impairment testing-Robert_Reconciliation" xfId="705"/>
    <cellStyle name="_08_IBM_E.51 Credit Impairment testing-Robert_Reconciliation_1" xfId="706"/>
    <cellStyle name="_08_IBM_E.51 Credit Impairment testing-Robert_Reconciliation_2" xfId="707"/>
    <cellStyle name="_08_IBM_E.51 Credit Impairment testing-Robert_Reconciliation_3" xfId="708"/>
    <cellStyle name="_08_IBM_E.51 Credit Impairment testing-Robert_Report Finance" xfId="709"/>
    <cellStyle name="_08_IBM_E.51 Credit Impairment testing-Robert_SC_Treasury_Other" xfId="710"/>
    <cellStyle name="_08_IBM_E.51 Credit Impairment testing-Robert_SC_Treasury_Other_Recon" xfId="711"/>
    <cellStyle name="_08_IBM_E.51 Credit Impairment testing-Robert_SC_Treasury_Other_Recon_1" xfId="712"/>
    <cellStyle name="_08_IBM_E.51 Credit Impairment testing-Robert_SC_Treasury_Other_Recon_2" xfId="713"/>
    <cellStyle name="_08_IBM_E.51 Credit Impairment testing-Robert_SC_Treasury_Other_Recon_3" xfId="714"/>
    <cellStyle name="_08_IBM_E.51 Credit Impairment testing-Robert_SC_Treasury_Other_Reconciliation" xfId="715"/>
    <cellStyle name="_08_IBM_E.51 Credit Impairment testing-Robert_SC_Treasury_Other_Reconciliation_1" xfId="716"/>
    <cellStyle name="_08_IBM_E.51 Credit Impairment testing-Robert_Sheet1" xfId="717"/>
    <cellStyle name="_08_IBM_E.51 Credit Impairment testing-Robert_Sheet1_1" xfId="718"/>
    <cellStyle name="_08_IBM_H.4 - H.5 - Intercompany reconciliation_centralised_Poo to review" xfId="719"/>
    <cellStyle name="_08_IBM_H.4 - H.5 - Intercompany reconciliation_centralised_Poo to review_(26) Oct-09 (AL)" xfId="720"/>
    <cellStyle name="_08_IBM_H.4 - H.5 - Intercompany reconciliation_centralised_Poo to review_(26) Oct-09 (AL)_IBM_Grouped(2)" xfId="721"/>
    <cellStyle name="_08_IBM_H.4 - H.5 - Intercompany reconciliation_centralised_Poo to review_(26) Oct-09 (AL)_IBM_Grouped(2)_Recon" xfId="722"/>
    <cellStyle name="_08_IBM_H.4 - H.5 - Intercompany reconciliation_centralised_Poo to review_(26) Oct-09 (AL)_IBM_Grouped(2)_Recon to Segmental Report" xfId="723"/>
    <cellStyle name="_08_IBM_H.4 - H.5 - Intercompany reconciliation_centralised_Poo to review_(26) Oct-09 (AL)_IBM_Grouped(2)_Recon_1" xfId="724"/>
    <cellStyle name="_08_IBM_H.4 - H.5 - Intercompany reconciliation_centralised_Poo to review_(26) Oct-09 (AL)_IBM_Grouped(2)_Recon_2" xfId="725"/>
    <cellStyle name="_08_IBM_H.4 - H.5 - Intercompany reconciliation_centralised_Poo to review_(26) Oct-09 (AL)_IBM_Grouped(2)_Recon_3" xfId="726"/>
    <cellStyle name="_08_IBM_H.4 - H.5 - Intercompany reconciliation_centralised_Poo to review_(26) Oct-09 (AL)_IBM_Grouped(2)_Recon_4" xfId="727"/>
    <cellStyle name="_08_IBM_H.4 - H.5 - Intercompany reconciliation_centralised_Poo to review_(26) Oct-09 (AL)_IBM_Grouped(2)_Reconciliation" xfId="728"/>
    <cellStyle name="_08_IBM_H.4 - H.5 - Intercompany reconciliation_centralised_Poo to review_(26) Oct-09 (AL)_IBM_Grouped(2)_Reconciliation_1" xfId="729"/>
    <cellStyle name="_08_IBM_H.4 - H.5 - Intercompany reconciliation_centralised_Poo to review_(26) Oct-09 (AL)_IBM_Grouped(2)_Reconciliation_2" xfId="730"/>
    <cellStyle name="_08_IBM_H.4 - H.5 - Intercompany reconciliation_centralised_Poo to review_(26) Oct-09 (AL)_IBM_Grouped(2)_Reconciliation_3" xfId="731"/>
    <cellStyle name="_08_IBM_H.4 - H.5 - Intercompany reconciliation_centralised_Poo to review_(26) Oct-09 (AL)_Recon" xfId="732"/>
    <cellStyle name="_08_IBM_H.4 - H.5 - Intercompany reconciliation_centralised_Poo to review_(26) Oct-09 (AL)_Recon W1" xfId="733"/>
    <cellStyle name="_08_IBM_H.4 - H.5 - Intercompany reconciliation_centralised_Poo to review_(26) Oct-09 (AL)_Recon_1" xfId="734"/>
    <cellStyle name="_08_IBM_H.4 - H.5 - Intercompany reconciliation_centralised_Poo to review_(26) Oct-09 (AL)_Recon_2" xfId="735"/>
    <cellStyle name="_08_IBM_H.4 - H.5 - Intercompany reconciliation_centralised_Poo to review_(26) Oct-09 (AL)_Recon_3" xfId="736"/>
    <cellStyle name="_08_IBM_H.4 - H.5 - Intercompany reconciliation_centralised_Poo to review_(26) Oct-09 (AL)_Reconciliation" xfId="737"/>
    <cellStyle name="_08_IBM_H.4 - H.5 - Intercompany reconciliation_centralised_Poo to review_(26) Oct-09 (AL)_Reconciliation_1" xfId="738"/>
    <cellStyle name="_08_IBM_H.4 - H.5 - Intercompany reconciliation_centralised_Poo to review_(26) Oct-09 (AL)_Reconciliation_2" xfId="739"/>
    <cellStyle name="_08_IBM_H.4 - H.5 - Intercompany reconciliation_centralised_Poo to review_(26) Oct-09 (AL)_Reconciliation_3" xfId="740"/>
    <cellStyle name="_08_IBM_H.4 - H.5 - Intercompany reconciliation_centralised_Poo to review_(27) Nov-09 (AL)" xfId="741"/>
    <cellStyle name="_08_IBM_H.4 - H.5 - Intercompany reconciliation_centralised_Poo to review_(27) Nov-09 (AL)_IBM_Grouped(2)" xfId="742"/>
    <cellStyle name="_08_IBM_H.4 - H.5 - Intercompany reconciliation_centralised_Poo to review_(27) Nov-09 (AL)_IBM_Grouped(2)_Recon" xfId="743"/>
    <cellStyle name="_08_IBM_H.4 - H.5 - Intercompany reconciliation_centralised_Poo to review_(27) Nov-09 (AL)_IBM_Grouped(2)_Recon to Segmental Report" xfId="744"/>
    <cellStyle name="_08_IBM_H.4 - H.5 - Intercompany reconciliation_centralised_Poo to review_(27) Nov-09 (AL)_IBM_Grouped(2)_Recon_1" xfId="745"/>
    <cellStyle name="_08_IBM_H.4 - H.5 - Intercompany reconciliation_centralised_Poo to review_(27) Nov-09 (AL)_IBM_Grouped(2)_Recon_2" xfId="746"/>
    <cellStyle name="_08_IBM_H.4 - H.5 - Intercompany reconciliation_centralised_Poo to review_(27) Nov-09 (AL)_IBM_Grouped(2)_Recon_3" xfId="747"/>
    <cellStyle name="_08_IBM_H.4 - H.5 - Intercompany reconciliation_centralised_Poo to review_(27) Nov-09 (AL)_IBM_Grouped(2)_Recon_4" xfId="748"/>
    <cellStyle name="_08_IBM_H.4 - H.5 - Intercompany reconciliation_centralised_Poo to review_(27) Nov-09 (AL)_IBM_Grouped(2)_Reconciliation" xfId="749"/>
    <cellStyle name="_08_IBM_H.4 - H.5 - Intercompany reconciliation_centralised_Poo to review_(27) Nov-09 (AL)_IBM_Grouped(2)_Reconciliation_1" xfId="750"/>
    <cellStyle name="_08_IBM_H.4 - H.5 - Intercompany reconciliation_centralised_Poo to review_(27) Nov-09 (AL)_IBM_Grouped(2)_Reconciliation_2" xfId="751"/>
    <cellStyle name="_08_IBM_H.4 - H.5 - Intercompany reconciliation_centralised_Poo to review_(27) Nov-09 (AL)_IBM_Grouped(2)_Reconciliation_3" xfId="752"/>
    <cellStyle name="_08_IBM_H.4 - H.5 - Intercompany reconciliation_centralised_Poo to review_(27) Nov-09 (AL)_Recon" xfId="753"/>
    <cellStyle name="_08_IBM_H.4 - H.5 - Intercompany reconciliation_centralised_Poo to review_(27) Nov-09 (AL)_Recon W1" xfId="754"/>
    <cellStyle name="_08_IBM_H.4 - H.5 - Intercompany reconciliation_centralised_Poo to review_(27) Nov-09 (AL)_Recon_1" xfId="755"/>
    <cellStyle name="_08_IBM_H.4 - H.5 - Intercompany reconciliation_centralised_Poo to review_(27) Nov-09 (AL)_Recon_2" xfId="756"/>
    <cellStyle name="_08_IBM_H.4 - H.5 - Intercompany reconciliation_centralised_Poo to review_(27) Nov-09 (AL)_Recon_3" xfId="757"/>
    <cellStyle name="_08_IBM_H.4 - H.5 - Intercompany reconciliation_centralised_Poo to review_(27) Nov-09 (AL)_Reconciliation" xfId="758"/>
    <cellStyle name="_08_IBM_H.4 - H.5 - Intercompany reconciliation_centralised_Poo to review_(27) Nov-09 (AL)_Reconciliation_1" xfId="759"/>
    <cellStyle name="_08_IBM_H.4 - H.5 - Intercompany reconciliation_centralised_Poo to review_(27) Nov-09 (AL)_Reconciliation_2" xfId="760"/>
    <cellStyle name="_08_IBM_H.4 - H.5 - Intercompany reconciliation_centralised_Poo to review_(27) Nov-09 (AL)_Reconciliation_3" xfId="761"/>
    <cellStyle name="_08_IBM_H.4 - H.5 - Intercompany reconciliation_centralised_Poo to review_31.12.09 Mauritius-USD based ledger - Final1" xfId="762"/>
    <cellStyle name="_08_IBM_H.4 - H.5 - Intercompany reconciliation_centralised_Poo to review_Book1 (4)" xfId="763"/>
    <cellStyle name="_08_IBM_H.4 - H.5 - Intercompany reconciliation_centralised_Poo to review_Book4" xfId="764"/>
    <cellStyle name="_08_IBM_H.4 - H.5 - Intercompany reconciliation_centralised_Poo to review_Book4_Recon" xfId="765"/>
    <cellStyle name="_08_IBM_H.4 - H.5 - Intercompany reconciliation_centralised_Poo to review_Book4_Recon W1" xfId="766"/>
    <cellStyle name="_08_IBM_H.4 - H.5 - Intercompany reconciliation_centralised_Poo to review_Book4_Recon_1" xfId="767"/>
    <cellStyle name="_08_IBM_H.4 - H.5 - Intercompany reconciliation_centralised_Poo to review_Book4_Recon_2" xfId="768"/>
    <cellStyle name="_08_IBM_H.4 - H.5 - Intercompany reconciliation_centralised_Poo to review_Book4_Recon_3" xfId="769"/>
    <cellStyle name="_08_IBM_H.4 - H.5 - Intercompany reconciliation_centralised_Poo to review_Book4_Reconciliation" xfId="770"/>
    <cellStyle name="_08_IBM_H.4 - H.5 - Intercompany reconciliation_centralised_Poo to review_Book4_Reconciliation_1" xfId="771"/>
    <cellStyle name="_08_IBM_H.4 - H.5 - Intercompany reconciliation_centralised_Poo to review_Book4_Reconciliation_2" xfId="772"/>
    <cellStyle name="_08_IBM_H.4 - H.5 - Intercompany reconciliation_centralised_Poo to review_Book4_Reconciliation_3" xfId="773"/>
    <cellStyle name="_08_IBM_H.4 - H.5 - Intercompany reconciliation_centralised_Poo to review_capital adequacy September 2009" xfId="774"/>
    <cellStyle name="_08_IBM_H.4 - H.5 - Intercompany reconciliation_centralised_Poo to review_capital adequacy September 2009_IBM_Grouped(2)" xfId="775"/>
    <cellStyle name="_08_IBM_H.4 - H.5 - Intercompany reconciliation_centralised_Poo to review_capital adequacy September 2009_IBM_Grouped(2)_Recon" xfId="776"/>
    <cellStyle name="_08_IBM_H.4 - H.5 - Intercompany reconciliation_centralised_Poo to review_capital adequacy September 2009_IBM_Grouped(2)_Recon to Segmental Report" xfId="777"/>
    <cellStyle name="_08_IBM_H.4 - H.5 - Intercompany reconciliation_centralised_Poo to review_capital adequacy September 2009_IBM_Grouped(2)_Recon_1" xfId="778"/>
    <cellStyle name="_08_IBM_H.4 - H.5 - Intercompany reconciliation_centralised_Poo to review_capital adequacy September 2009_IBM_Grouped(2)_Recon_2" xfId="779"/>
    <cellStyle name="_08_IBM_H.4 - H.5 - Intercompany reconciliation_centralised_Poo to review_capital adequacy September 2009_IBM_Grouped(2)_Recon_3" xfId="780"/>
    <cellStyle name="_08_IBM_H.4 - H.5 - Intercompany reconciliation_centralised_Poo to review_capital adequacy September 2009_IBM_Grouped(2)_Recon_4" xfId="781"/>
    <cellStyle name="_08_IBM_H.4 - H.5 - Intercompany reconciliation_centralised_Poo to review_capital adequacy September 2009_IBM_Grouped(2)_Reconciliation" xfId="782"/>
    <cellStyle name="_08_IBM_H.4 - H.5 - Intercompany reconciliation_centralised_Poo to review_capital adequacy September 2009_IBM_Grouped(2)_Reconciliation_1" xfId="783"/>
    <cellStyle name="_08_IBM_H.4 - H.5 - Intercompany reconciliation_centralised_Poo to review_capital adequacy September 2009_IBM_Grouped(2)_Reconciliation_2" xfId="784"/>
    <cellStyle name="_08_IBM_H.4 - H.5 - Intercompany reconciliation_centralised_Poo to review_capital adequacy September 2009_IBM_Grouped(2)_Reconciliation_3" xfId="785"/>
    <cellStyle name="_08_IBM_H.4 - H.5 - Intercompany reconciliation_centralised_Poo to review_capital adequacy September 2009_Recon" xfId="786"/>
    <cellStyle name="_08_IBM_H.4 - H.5 - Intercompany reconciliation_centralised_Poo to review_capital adequacy September 2009_Recon W1" xfId="787"/>
    <cellStyle name="_08_IBM_H.4 - H.5 - Intercompany reconciliation_centralised_Poo to review_capital adequacy September 2009_Recon_1" xfId="788"/>
    <cellStyle name="_08_IBM_H.4 - H.5 - Intercompany reconciliation_centralised_Poo to review_capital adequacy September 2009_Recon_2" xfId="789"/>
    <cellStyle name="_08_IBM_H.4 - H.5 - Intercompany reconciliation_centralised_Poo to review_capital adequacy September 2009_Recon_3" xfId="790"/>
    <cellStyle name="_08_IBM_H.4 - H.5 - Intercompany reconciliation_centralised_Poo to review_capital adequacy September 2009_Reconciliation" xfId="791"/>
    <cellStyle name="_08_IBM_H.4 - H.5 - Intercompany reconciliation_centralised_Poo to review_capital adequacy September 2009_Reconciliation_1" xfId="792"/>
    <cellStyle name="_08_IBM_H.4 - H.5 - Intercompany reconciliation_centralised_Poo to review_capital adequacy September 2009_Reconciliation_2" xfId="793"/>
    <cellStyle name="_08_IBM_H.4 - H.5 - Intercompany reconciliation_centralised_Poo to review_capital adequacy September 2009_Reconciliation_3" xfId="794"/>
    <cellStyle name="_08_IBM_H.4 - H.5 - Intercompany reconciliation_centralised_Poo to review_Copy of Mauritius-USD based ledger" xfId="795"/>
    <cellStyle name="_08_IBM_H.4 - H.5 - Intercompany reconciliation_centralised_Poo to review_Copy of Mauritius-USD based ledger_Recon" xfId="796"/>
    <cellStyle name="_08_IBM_H.4 - H.5 - Intercompany reconciliation_centralised_Poo to review_Copy of Mauritius-USD based ledger_Recon W1" xfId="797"/>
    <cellStyle name="_08_IBM_H.4 - H.5 - Intercompany reconciliation_centralised_Poo to review_Copy of Mauritius-USD based ledger_Recon_1" xfId="798"/>
    <cellStyle name="_08_IBM_H.4 - H.5 - Intercompany reconciliation_centralised_Poo to review_Copy of Mauritius-USD based ledger_Recon_2" xfId="799"/>
    <cellStyle name="_08_IBM_H.4 - H.5 - Intercompany reconciliation_centralised_Poo to review_Copy of Mauritius-USD based ledger_Recon_3" xfId="800"/>
    <cellStyle name="_08_IBM_H.4 - H.5 - Intercompany reconciliation_centralised_Poo to review_Copy of Mauritius-USD based ledger_Reconciliation" xfId="801"/>
    <cellStyle name="_08_IBM_H.4 - H.5 - Intercompany reconciliation_centralised_Poo to review_Copy of Mauritius-USD based ledger_Reconciliation_1" xfId="802"/>
    <cellStyle name="_08_IBM_H.4 - H.5 - Intercompany reconciliation_centralised_Poo to review_Copy of Mauritius-USD based ledger_Reconciliation_2" xfId="803"/>
    <cellStyle name="_08_IBM_H.4 - H.5 - Intercompany reconciliation_centralised_Poo to review_Copy of Mauritius-USD based ledger_Reconciliation_3" xfId="804"/>
    <cellStyle name="_08_IBM_H.4 - H.5 - Intercompany reconciliation_centralised_Poo to review_Fixed Assets Register 11 Feb10" xfId="805"/>
    <cellStyle name="_08_IBM_H.4 - H.5 - Intercompany reconciliation_centralised_Poo to review_Fixed Assets Register 11 Feb10_(19) Loan Feb-11(Feb-11 figures)" xfId="806"/>
    <cellStyle name="_08_IBM_H.4 - H.5 - Intercompany reconciliation_centralised_Poo to review_Fixed Assets Register 12 Mar10.xls" xfId="807"/>
    <cellStyle name="_08_IBM_H.4 - H.5 - Intercompany reconciliation_centralised_Poo to review_Fixed Assets Register 12 Mar10.xls_(19) Loan Feb-11(Feb-11 figures)" xfId="808"/>
    <cellStyle name="_08_IBM_H.4 - H.5 - Intercompany reconciliation_centralised_Poo to review_IBM Input Sheet 31.03.2010 v0.4" xfId="809"/>
    <cellStyle name="_08_IBM_H.4 - H.5 - Intercompany reconciliation_centralised_Poo to review_IBM Input Sheet 31.03.2010 v0.4_(19) Loan Feb-11(Feb-11 figures)" xfId="810"/>
    <cellStyle name="_08_IBM_H.4 - H.5 - Intercompany reconciliation_centralised_Poo to review_IBM_Grouped(2)" xfId="811"/>
    <cellStyle name="_08_IBM_H.4 - H.5 - Intercompany reconciliation_centralised_Poo to review_IBM_Grouped(2)_Recon" xfId="812"/>
    <cellStyle name="_08_IBM_H.4 - H.5 - Intercompany reconciliation_centralised_Poo to review_IBM_Grouped(2)_Recon W1" xfId="813"/>
    <cellStyle name="_08_IBM_H.4 - H.5 - Intercompany reconciliation_centralised_Poo to review_IBM_Grouped(2)_Recon_1" xfId="814"/>
    <cellStyle name="_08_IBM_H.4 - H.5 - Intercompany reconciliation_centralised_Poo to review_IBM_Grouped(2)_Recon_2" xfId="815"/>
    <cellStyle name="_08_IBM_H.4 - H.5 - Intercompany reconciliation_centralised_Poo to review_IBM_Grouped(2)_Recon_3" xfId="816"/>
    <cellStyle name="_08_IBM_H.4 - H.5 - Intercompany reconciliation_centralised_Poo to review_IBM_Grouped(2)_Reconciliation" xfId="817"/>
    <cellStyle name="_08_IBM_H.4 - H.5 - Intercompany reconciliation_centralised_Poo to review_IBM_Grouped(2)_Reconciliation_1" xfId="818"/>
    <cellStyle name="_08_IBM_H.4 - H.5 - Intercompany reconciliation_centralised_Poo to review_IBM_Grouped(2)_Reconciliation_2" xfId="819"/>
    <cellStyle name="_08_IBM_H.4 - H.5 - Intercompany reconciliation_centralised_Poo to review_IBM_Grouped(2)_Reconciliation_3" xfId="820"/>
    <cellStyle name="_08_IBM_H.4 - H.5 - Intercompany reconciliation_centralised_Poo to review_IBM_Grouped_USD" xfId="821"/>
    <cellStyle name="_08_IBM_H.4 - H.5 - Intercompany reconciliation_centralised_Poo to review_IBM_Grouped_USD_Recon" xfId="822"/>
    <cellStyle name="_08_IBM_H.4 - H.5 - Intercompany reconciliation_centralised_Poo to review_IBM_Grouped_USD_Recon W1" xfId="823"/>
    <cellStyle name="_08_IBM_H.4 - H.5 - Intercompany reconciliation_centralised_Poo to review_IBM_Grouped_USD_Recon_1" xfId="824"/>
    <cellStyle name="_08_IBM_H.4 - H.5 - Intercompany reconciliation_centralised_Poo to review_IBM_Grouped_USD_Recon_2" xfId="825"/>
    <cellStyle name="_08_IBM_H.4 - H.5 - Intercompany reconciliation_centralised_Poo to review_IBM_Grouped_USD_Recon_3" xfId="826"/>
    <cellStyle name="_08_IBM_H.4 - H.5 - Intercompany reconciliation_centralised_Poo to review_IBM_Grouped_USD_Reconciliation" xfId="827"/>
    <cellStyle name="_08_IBM_H.4 - H.5 - Intercompany reconciliation_centralised_Poo to review_IBM_Grouped_USD_Reconciliation_1" xfId="828"/>
    <cellStyle name="_08_IBM_H.4 - H.5 - Intercompany reconciliation_centralised_Poo to review_IBM_Grouped_USD_Reconciliation_2" xfId="829"/>
    <cellStyle name="_08_IBM_H.4 - H.5 - Intercompany reconciliation_centralised_Poo to review_IBM_Grouped_USD_Reconciliation_3" xfId="830"/>
    <cellStyle name="_08_IBM_H.4 - H.5 - Intercompany reconciliation_centralised_Poo to review_IBM_Grouped_ZAR" xfId="831"/>
    <cellStyle name="_08_IBM_H.4 - H.5 - Intercompany reconciliation_centralised_Poo to review_IBM_Grouped_ZAR_Recon" xfId="832"/>
    <cellStyle name="_08_IBM_H.4 - H.5 - Intercompany reconciliation_centralised_Poo to review_IBM_Grouped_ZAR_Recon W1" xfId="833"/>
    <cellStyle name="_08_IBM_H.4 - H.5 - Intercompany reconciliation_centralised_Poo to review_IBM_Grouped_ZAR_Recon_1" xfId="834"/>
    <cellStyle name="_08_IBM_H.4 - H.5 - Intercompany reconciliation_centralised_Poo to review_IBM_Grouped_ZAR_Recon_2" xfId="835"/>
    <cellStyle name="_08_IBM_H.4 - H.5 - Intercompany reconciliation_centralised_Poo to review_IBM_Grouped_ZAR_Recon_3" xfId="836"/>
    <cellStyle name="_08_IBM_H.4 - H.5 - Intercompany reconciliation_centralised_Poo to review_IBM_Grouped_ZAR_Reconciliation" xfId="837"/>
    <cellStyle name="_08_IBM_H.4 - H.5 - Intercompany reconciliation_centralised_Poo to review_IBM_Grouped_ZAR_Reconciliation_1" xfId="838"/>
    <cellStyle name="_08_IBM_H.4 - H.5 - Intercompany reconciliation_centralised_Poo to review_IBM_Grouped_ZAR_Reconciliation_2" xfId="839"/>
    <cellStyle name="_08_IBM_H.4 - H.5 - Intercompany reconciliation_centralised_Poo to review_IBM_Grouped_ZAR_Reconciliation_3" xfId="840"/>
    <cellStyle name="_08_IBM_H.4 - H.5 - Intercompany reconciliation_centralised_Poo to review_Liquidity and repricing" xfId="841"/>
    <cellStyle name="_08_IBM_H.4 - H.5 - Intercompany reconciliation_centralised_Poo to review_Liquidity and repricing_IBM_Grouped(2)" xfId="842"/>
    <cellStyle name="_08_IBM_H.4 - H.5 - Intercompany reconciliation_centralised_Poo to review_Liquidity and repricing_IBM_Grouped(2)_Recon" xfId="843"/>
    <cellStyle name="_08_IBM_H.4 - H.5 - Intercompany reconciliation_centralised_Poo to review_Liquidity and repricing_IBM_Grouped(2)_Recon to Segmental Report" xfId="844"/>
    <cellStyle name="_08_IBM_H.4 - H.5 - Intercompany reconciliation_centralised_Poo to review_Liquidity and repricing_IBM_Grouped(2)_Recon_1" xfId="845"/>
    <cellStyle name="_08_IBM_H.4 - H.5 - Intercompany reconciliation_centralised_Poo to review_Liquidity and repricing_IBM_Grouped(2)_Recon_2" xfId="846"/>
    <cellStyle name="_08_IBM_H.4 - H.5 - Intercompany reconciliation_centralised_Poo to review_Liquidity and repricing_IBM_Grouped(2)_Recon_3" xfId="847"/>
    <cellStyle name="_08_IBM_H.4 - H.5 - Intercompany reconciliation_centralised_Poo to review_Liquidity and repricing_IBM_Grouped(2)_Recon_4" xfId="848"/>
    <cellStyle name="_08_IBM_H.4 - H.5 - Intercompany reconciliation_centralised_Poo to review_Liquidity and repricing_IBM_Grouped(2)_Reconciliation" xfId="849"/>
    <cellStyle name="_08_IBM_H.4 - H.5 - Intercompany reconciliation_centralised_Poo to review_Liquidity and repricing_IBM_Grouped(2)_Reconciliation_1" xfId="850"/>
    <cellStyle name="_08_IBM_H.4 - H.5 - Intercompany reconciliation_centralised_Poo to review_Liquidity and repricing_IBM_Grouped(2)_Reconciliation_2" xfId="851"/>
    <cellStyle name="_08_IBM_H.4 - H.5 - Intercompany reconciliation_centralised_Poo to review_Liquidity and repricing_IBM_Grouped(2)_Reconciliation_3" xfId="852"/>
    <cellStyle name="_08_IBM_H.4 - H.5 - Intercompany reconciliation_centralised_Poo to review_Liquidity and repricing_Recon" xfId="853"/>
    <cellStyle name="_08_IBM_H.4 - H.5 - Intercompany reconciliation_centralised_Poo to review_Liquidity and repricing_Recon W1" xfId="854"/>
    <cellStyle name="_08_IBM_H.4 - H.5 - Intercompany reconciliation_centralised_Poo to review_Liquidity and repricing_Recon_1" xfId="855"/>
    <cellStyle name="_08_IBM_H.4 - H.5 - Intercompany reconciliation_centralised_Poo to review_Liquidity and repricing_Recon_2" xfId="856"/>
    <cellStyle name="_08_IBM_H.4 - H.5 - Intercompany reconciliation_centralised_Poo to review_Liquidity and repricing_Recon_3" xfId="857"/>
    <cellStyle name="_08_IBM_H.4 - H.5 - Intercompany reconciliation_centralised_Poo to review_Liquidity and repricing_Reconciliation" xfId="858"/>
    <cellStyle name="_08_IBM_H.4 - H.5 - Intercompany reconciliation_centralised_Poo to review_Liquidity and repricing_Reconciliation_1" xfId="859"/>
    <cellStyle name="_08_IBM_H.4 - H.5 - Intercompany reconciliation_centralised_Poo to review_Liquidity and repricing_Reconciliation_2" xfId="860"/>
    <cellStyle name="_08_IBM_H.4 - H.5 - Intercompany reconciliation_centralised_Poo to review_Liquidity and repricing_Reconciliation_3" xfId="861"/>
    <cellStyle name="_08_IBM_H.4 - H.5 - Intercompany reconciliation_centralised_Poo to review_MUR position" xfId="862"/>
    <cellStyle name="_08_IBM_H.4 - H.5 - Intercompany reconciliation_centralised_Poo to review_NOP 2010 01 31 USD BASED" xfId="863"/>
    <cellStyle name="_08_IBM_H.4 - H.5 - Intercompany reconciliation_centralised_Poo to review_NOP 2010 01 31 USD BASED_Report Finance" xfId="864"/>
    <cellStyle name="_08_IBM_H.4 - H.5 - Intercompany reconciliation_centralised_Poo to review_NOP 2010 02 28 USD BASED Final" xfId="865"/>
    <cellStyle name="_08_IBM_H.4 - H.5 - Intercompany reconciliation_centralised_Poo to review_NOP 2010 02 28 USD BASED Final_Report Finance" xfId="866"/>
    <cellStyle name="_08_IBM_H.4 - H.5 - Intercompany reconciliation_centralised_Poo to review_NOP 2010 03 31 USD BASEDrevised" xfId="867"/>
    <cellStyle name="_08_IBM_H.4 - H.5 - Intercompany reconciliation_centralised_Poo to review_NOP 2010 03 31 USD BASEDrevised_Report Finance" xfId="868"/>
    <cellStyle name="_08_IBM_H.4 - H.5 - Intercompany reconciliation_centralised_Poo to review_NOP 2010 04 30" xfId="869"/>
    <cellStyle name="_08_IBM_H.4 - H.5 - Intercompany reconciliation_centralised_Poo to review_NOP 2010 04 30_Recon" xfId="870"/>
    <cellStyle name="_08_IBM_H.4 - H.5 - Intercompany reconciliation_centralised_Poo to review_NOP 2010 04 30_Recon W1" xfId="871"/>
    <cellStyle name="_08_IBM_H.4 - H.5 - Intercompany reconciliation_centralised_Poo to review_NOP 2010 04 30_Recon_1" xfId="872"/>
    <cellStyle name="_08_IBM_H.4 - H.5 - Intercompany reconciliation_centralised_Poo to review_NOP 2010 04 30_Recon_2" xfId="873"/>
    <cellStyle name="_08_IBM_H.4 - H.5 - Intercompany reconciliation_centralised_Poo to review_NOP 2010 04 30_Recon_3" xfId="874"/>
    <cellStyle name="_08_IBM_H.4 - H.5 - Intercompany reconciliation_centralised_Poo to review_NOP 2010 04 30_Reconciliation" xfId="875"/>
    <cellStyle name="_08_IBM_H.4 - H.5 - Intercompany reconciliation_centralised_Poo to review_NOP 2010 04 30_Reconciliation_1" xfId="876"/>
    <cellStyle name="_08_IBM_H.4 - H.5 - Intercompany reconciliation_centralised_Poo to review_NOP 2010 04 30_Reconciliation_2" xfId="877"/>
    <cellStyle name="_08_IBM_H.4 - H.5 - Intercompany reconciliation_centralised_Poo to review_NOP 2010 04 30_Reconciliation_3" xfId="878"/>
    <cellStyle name="_08_IBM_H.4 - H.5 - Intercompany reconciliation_centralised_Poo to review_NOP 2010 04 30_Report Finance" xfId="879"/>
    <cellStyle name="_08_IBM_H.4 - H.5 - Intercompany reconciliation_centralised_Poo to review_ORIGINAL NOP 2009 12 31 USD BASED" xfId="880"/>
    <cellStyle name="_08_IBM_H.4 - H.5 - Intercompany reconciliation_centralised_Poo to review_ORIGINAL NOP 2009 12 31 USD BASED_Report Finance" xfId="881"/>
    <cellStyle name="_08_IBM_H.4 - H.5 - Intercompany reconciliation_centralised_Poo to review_Recon" xfId="882"/>
    <cellStyle name="_08_IBM_H.4 - H.5 - Intercompany reconciliation_centralised_Poo to review_Recon W1" xfId="883"/>
    <cellStyle name="_08_IBM_H.4 - H.5 - Intercompany reconciliation_centralised_Poo to review_Recon_1" xfId="884"/>
    <cellStyle name="_08_IBM_H.4 - H.5 - Intercompany reconciliation_centralised_Poo to review_Recon_2" xfId="885"/>
    <cellStyle name="_08_IBM_H.4 - H.5 - Intercompany reconciliation_centralised_Poo to review_Recon_3" xfId="886"/>
    <cellStyle name="_08_IBM_H.4 - H.5 - Intercompany reconciliation_centralised_Poo to review_Reconciliation" xfId="887"/>
    <cellStyle name="_08_IBM_H.4 - H.5 - Intercompany reconciliation_centralised_Poo to review_Reconciliation_1" xfId="888"/>
    <cellStyle name="_08_IBM_H.4 - H.5 - Intercompany reconciliation_centralised_Poo to review_Reconciliation_2" xfId="889"/>
    <cellStyle name="_08_IBM_H.4 - H.5 - Intercompany reconciliation_centralised_Poo to review_Reconciliation_3" xfId="890"/>
    <cellStyle name="_08_IBM_H.4 - H.5 - Intercompany reconciliation_centralised_Poo to review_Report Finance" xfId="891"/>
    <cellStyle name="_08_IBM_H.4 - H.5 - Intercompany reconciliation_centralised_Poo to review_SC_Treasury_Other" xfId="892"/>
    <cellStyle name="_08_IBM_H.4 - H.5 - Intercompany reconciliation_centralised_Poo to review_SC_Treasury_Other_Recon" xfId="893"/>
    <cellStyle name="_08_IBM_H.4 - H.5 - Intercompany reconciliation_centralised_Poo to review_SC_Treasury_Other_Recon_1" xfId="894"/>
    <cellStyle name="_08_IBM_H.4 - H.5 - Intercompany reconciliation_centralised_Poo to review_SC_Treasury_Other_Recon_2" xfId="895"/>
    <cellStyle name="_08_IBM_H.4 - H.5 - Intercompany reconciliation_centralised_Poo to review_SC_Treasury_Other_Recon_3" xfId="896"/>
    <cellStyle name="_08_IBM_H.4 - H.5 - Intercompany reconciliation_centralised_Poo to review_SC_Treasury_Other_Reconciliation" xfId="897"/>
    <cellStyle name="_08_IBM_H.4 - H.5 - Intercompany reconciliation_centralised_Poo to review_SC_Treasury_Other_Reconciliation_1" xfId="898"/>
    <cellStyle name="_08_IBM_H.4 - H.5 - Intercompany reconciliation_centralised_Poo to review_Sheet1" xfId="899"/>
    <cellStyle name="_08_IBM_H.4 - H.5 - Intercompany reconciliation_centralised_Poo to review_Sheet1_1" xfId="900"/>
    <cellStyle name="_08_IBM_H.4_Interdiv reconciliation_centralised" xfId="901"/>
    <cellStyle name="_08_IBM_H.4_Interdiv reconciliation_centralised_(26) Oct-09 (AL)" xfId="902"/>
    <cellStyle name="_08_IBM_H.4_Interdiv reconciliation_centralised_(26) Oct-09 (AL)_IBM_Grouped(2)" xfId="903"/>
    <cellStyle name="_08_IBM_H.4_Interdiv reconciliation_centralised_(26) Oct-09 (AL)_IBM_Grouped(2)_Recon" xfId="904"/>
    <cellStyle name="_08_IBM_H.4_Interdiv reconciliation_centralised_(26) Oct-09 (AL)_IBM_Grouped(2)_Recon to Segmental Report" xfId="905"/>
    <cellStyle name="_08_IBM_H.4_Interdiv reconciliation_centralised_(26) Oct-09 (AL)_IBM_Grouped(2)_Recon_1" xfId="906"/>
    <cellStyle name="_08_IBM_H.4_Interdiv reconciliation_centralised_(26) Oct-09 (AL)_IBM_Grouped(2)_Recon_2" xfId="907"/>
    <cellStyle name="_08_IBM_H.4_Interdiv reconciliation_centralised_(26) Oct-09 (AL)_IBM_Grouped(2)_Recon_3" xfId="908"/>
    <cellStyle name="_08_IBM_H.4_Interdiv reconciliation_centralised_(26) Oct-09 (AL)_IBM_Grouped(2)_Recon_4" xfId="909"/>
    <cellStyle name="_08_IBM_H.4_Interdiv reconciliation_centralised_(26) Oct-09 (AL)_IBM_Grouped(2)_Reconciliation" xfId="910"/>
    <cellStyle name="_08_IBM_H.4_Interdiv reconciliation_centralised_(26) Oct-09 (AL)_IBM_Grouped(2)_Reconciliation_1" xfId="911"/>
    <cellStyle name="_08_IBM_H.4_Interdiv reconciliation_centralised_(26) Oct-09 (AL)_IBM_Grouped(2)_Reconciliation_2" xfId="912"/>
    <cellStyle name="_08_IBM_H.4_Interdiv reconciliation_centralised_(26) Oct-09 (AL)_IBM_Grouped(2)_Reconciliation_3" xfId="913"/>
    <cellStyle name="_08_IBM_H.4_Interdiv reconciliation_centralised_(26) Oct-09 (AL)_Recon" xfId="914"/>
    <cellStyle name="_08_IBM_H.4_Interdiv reconciliation_centralised_(26) Oct-09 (AL)_Recon W1" xfId="915"/>
    <cellStyle name="_08_IBM_H.4_Interdiv reconciliation_centralised_(26) Oct-09 (AL)_Recon_1" xfId="916"/>
    <cellStyle name="_08_IBM_H.4_Interdiv reconciliation_centralised_(26) Oct-09 (AL)_Recon_2" xfId="917"/>
    <cellStyle name="_08_IBM_H.4_Interdiv reconciliation_centralised_(26) Oct-09 (AL)_Recon_3" xfId="918"/>
    <cellStyle name="_08_IBM_H.4_Interdiv reconciliation_centralised_(26) Oct-09 (AL)_Reconciliation" xfId="919"/>
    <cellStyle name="_08_IBM_H.4_Interdiv reconciliation_centralised_(26) Oct-09 (AL)_Reconciliation_1" xfId="920"/>
    <cellStyle name="_08_IBM_H.4_Interdiv reconciliation_centralised_(26) Oct-09 (AL)_Reconciliation_2" xfId="921"/>
    <cellStyle name="_08_IBM_H.4_Interdiv reconciliation_centralised_(26) Oct-09 (AL)_Reconciliation_3" xfId="922"/>
    <cellStyle name="_08_IBM_H.4_Interdiv reconciliation_centralised_(27) Nov-09 (AL)" xfId="923"/>
    <cellStyle name="_08_IBM_H.4_Interdiv reconciliation_centralised_(27) Nov-09 (AL)_IBM_Grouped(2)" xfId="924"/>
    <cellStyle name="_08_IBM_H.4_Interdiv reconciliation_centralised_(27) Nov-09 (AL)_IBM_Grouped(2)_Recon" xfId="925"/>
    <cellStyle name="_08_IBM_H.4_Interdiv reconciliation_centralised_(27) Nov-09 (AL)_IBM_Grouped(2)_Recon to Segmental Report" xfId="926"/>
    <cellStyle name="_08_IBM_H.4_Interdiv reconciliation_centralised_(27) Nov-09 (AL)_IBM_Grouped(2)_Recon_1" xfId="927"/>
    <cellStyle name="_08_IBM_H.4_Interdiv reconciliation_centralised_(27) Nov-09 (AL)_IBM_Grouped(2)_Recon_2" xfId="928"/>
    <cellStyle name="_08_IBM_H.4_Interdiv reconciliation_centralised_(27) Nov-09 (AL)_IBM_Grouped(2)_Recon_3" xfId="929"/>
    <cellStyle name="_08_IBM_H.4_Interdiv reconciliation_centralised_(27) Nov-09 (AL)_IBM_Grouped(2)_Recon_4" xfId="930"/>
    <cellStyle name="_08_IBM_H.4_Interdiv reconciliation_centralised_(27) Nov-09 (AL)_IBM_Grouped(2)_Reconciliation" xfId="931"/>
    <cellStyle name="_08_IBM_H.4_Interdiv reconciliation_centralised_(27) Nov-09 (AL)_IBM_Grouped(2)_Reconciliation_1" xfId="932"/>
    <cellStyle name="_08_IBM_H.4_Interdiv reconciliation_centralised_(27) Nov-09 (AL)_IBM_Grouped(2)_Reconciliation_2" xfId="933"/>
    <cellStyle name="_08_IBM_H.4_Interdiv reconciliation_centralised_(27) Nov-09 (AL)_IBM_Grouped(2)_Reconciliation_3" xfId="934"/>
    <cellStyle name="_08_IBM_H.4_Interdiv reconciliation_centralised_(27) Nov-09 (AL)_Recon" xfId="935"/>
    <cellStyle name="_08_IBM_H.4_Interdiv reconciliation_centralised_(27) Nov-09 (AL)_Recon W1" xfId="936"/>
    <cellStyle name="_08_IBM_H.4_Interdiv reconciliation_centralised_(27) Nov-09 (AL)_Recon_1" xfId="937"/>
    <cellStyle name="_08_IBM_H.4_Interdiv reconciliation_centralised_(27) Nov-09 (AL)_Recon_2" xfId="938"/>
    <cellStyle name="_08_IBM_H.4_Interdiv reconciliation_centralised_(27) Nov-09 (AL)_Recon_3" xfId="939"/>
    <cellStyle name="_08_IBM_H.4_Interdiv reconciliation_centralised_(27) Nov-09 (AL)_Reconciliation" xfId="940"/>
    <cellStyle name="_08_IBM_H.4_Interdiv reconciliation_centralised_(27) Nov-09 (AL)_Reconciliation_1" xfId="941"/>
    <cellStyle name="_08_IBM_H.4_Interdiv reconciliation_centralised_(27) Nov-09 (AL)_Reconciliation_2" xfId="942"/>
    <cellStyle name="_08_IBM_H.4_Interdiv reconciliation_centralised_(27) Nov-09 (AL)_Reconciliation_3" xfId="943"/>
    <cellStyle name="_08_IBM_H.4_Interdiv reconciliation_centralised_31.12.09 Mauritius-USD based ledger - Final1" xfId="944"/>
    <cellStyle name="_08_IBM_H.4_Interdiv reconciliation_centralised_Book1 (4)" xfId="945"/>
    <cellStyle name="_08_IBM_H.4_Interdiv reconciliation_centralised_Book4" xfId="946"/>
    <cellStyle name="_08_IBM_H.4_Interdiv reconciliation_centralised_Book4_Recon" xfId="947"/>
    <cellStyle name="_08_IBM_H.4_Interdiv reconciliation_centralised_Book4_Recon W1" xfId="948"/>
    <cellStyle name="_08_IBM_H.4_Interdiv reconciliation_centralised_Book4_Recon_1" xfId="949"/>
    <cellStyle name="_08_IBM_H.4_Interdiv reconciliation_centralised_Book4_Recon_2" xfId="950"/>
    <cellStyle name="_08_IBM_H.4_Interdiv reconciliation_centralised_Book4_Recon_3" xfId="951"/>
    <cellStyle name="_08_IBM_H.4_Interdiv reconciliation_centralised_Book4_Reconciliation" xfId="952"/>
    <cellStyle name="_08_IBM_H.4_Interdiv reconciliation_centralised_Book4_Reconciliation_1" xfId="953"/>
    <cellStyle name="_08_IBM_H.4_Interdiv reconciliation_centralised_Book4_Reconciliation_2" xfId="954"/>
    <cellStyle name="_08_IBM_H.4_Interdiv reconciliation_centralised_Book4_Reconciliation_3" xfId="955"/>
    <cellStyle name="_08_IBM_H.4_Interdiv reconciliation_centralised_capital adequacy September 2009" xfId="956"/>
    <cellStyle name="_08_IBM_H.4_Interdiv reconciliation_centralised_capital adequacy September 2009_IBM_Grouped(2)" xfId="957"/>
    <cellStyle name="_08_IBM_H.4_Interdiv reconciliation_centralised_capital adequacy September 2009_IBM_Grouped(2)_Recon" xfId="958"/>
    <cellStyle name="_08_IBM_H.4_Interdiv reconciliation_centralised_capital adequacy September 2009_IBM_Grouped(2)_Recon to Segmental Report" xfId="959"/>
    <cellStyle name="_08_IBM_H.4_Interdiv reconciliation_centralised_capital adequacy September 2009_IBM_Grouped(2)_Recon_1" xfId="960"/>
    <cellStyle name="_08_IBM_H.4_Interdiv reconciliation_centralised_capital adequacy September 2009_IBM_Grouped(2)_Recon_2" xfId="961"/>
    <cellStyle name="_08_IBM_H.4_Interdiv reconciliation_centralised_capital adequacy September 2009_IBM_Grouped(2)_Recon_3" xfId="962"/>
    <cellStyle name="_08_IBM_H.4_Interdiv reconciliation_centralised_capital adequacy September 2009_IBM_Grouped(2)_Recon_4" xfId="963"/>
    <cellStyle name="_08_IBM_H.4_Interdiv reconciliation_centralised_capital adequacy September 2009_IBM_Grouped(2)_Reconciliation" xfId="964"/>
    <cellStyle name="_08_IBM_H.4_Interdiv reconciliation_centralised_capital adequacy September 2009_IBM_Grouped(2)_Reconciliation_1" xfId="965"/>
    <cellStyle name="_08_IBM_H.4_Interdiv reconciliation_centralised_capital adequacy September 2009_IBM_Grouped(2)_Reconciliation_2" xfId="966"/>
    <cellStyle name="_08_IBM_H.4_Interdiv reconciliation_centralised_capital adequacy September 2009_IBM_Grouped(2)_Reconciliation_3" xfId="967"/>
    <cellStyle name="_08_IBM_H.4_Interdiv reconciliation_centralised_capital adequacy September 2009_Recon" xfId="968"/>
    <cellStyle name="_08_IBM_H.4_Interdiv reconciliation_centralised_capital adequacy September 2009_Recon W1" xfId="969"/>
    <cellStyle name="_08_IBM_H.4_Interdiv reconciliation_centralised_capital adequacy September 2009_Recon_1" xfId="970"/>
    <cellStyle name="_08_IBM_H.4_Interdiv reconciliation_centralised_capital adequacy September 2009_Recon_2" xfId="971"/>
    <cellStyle name="_08_IBM_H.4_Interdiv reconciliation_centralised_capital adequacy September 2009_Recon_3" xfId="972"/>
    <cellStyle name="_08_IBM_H.4_Interdiv reconciliation_centralised_capital adequacy September 2009_Reconciliation" xfId="973"/>
    <cellStyle name="_08_IBM_H.4_Interdiv reconciliation_centralised_capital adequacy September 2009_Reconciliation_1" xfId="974"/>
    <cellStyle name="_08_IBM_H.4_Interdiv reconciliation_centralised_capital adequacy September 2009_Reconciliation_2" xfId="975"/>
    <cellStyle name="_08_IBM_H.4_Interdiv reconciliation_centralised_capital adequacy September 2009_Reconciliation_3" xfId="976"/>
    <cellStyle name="_08_IBM_H.4_Interdiv reconciliation_centralised_Copy of Mauritius-USD based ledger" xfId="977"/>
    <cellStyle name="_08_IBM_H.4_Interdiv reconciliation_centralised_Copy of Mauritius-USD based ledger_Recon" xfId="978"/>
    <cellStyle name="_08_IBM_H.4_Interdiv reconciliation_centralised_Copy of Mauritius-USD based ledger_Recon W1" xfId="979"/>
    <cellStyle name="_08_IBM_H.4_Interdiv reconciliation_centralised_Copy of Mauritius-USD based ledger_Recon_1" xfId="980"/>
    <cellStyle name="_08_IBM_H.4_Interdiv reconciliation_centralised_Copy of Mauritius-USD based ledger_Recon_2" xfId="981"/>
    <cellStyle name="_08_IBM_H.4_Interdiv reconciliation_centralised_Copy of Mauritius-USD based ledger_Recon_3" xfId="982"/>
    <cellStyle name="_08_IBM_H.4_Interdiv reconciliation_centralised_Copy of Mauritius-USD based ledger_Reconciliation" xfId="983"/>
    <cellStyle name="_08_IBM_H.4_Interdiv reconciliation_centralised_Copy of Mauritius-USD based ledger_Reconciliation_1" xfId="984"/>
    <cellStyle name="_08_IBM_H.4_Interdiv reconciliation_centralised_Copy of Mauritius-USD based ledger_Reconciliation_2" xfId="985"/>
    <cellStyle name="_08_IBM_H.4_Interdiv reconciliation_centralised_Copy of Mauritius-USD based ledger_Reconciliation_3" xfId="986"/>
    <cellStyle name="_08_IBM_H.4_Interdiv reconciliation_centralised_Fixed Assets Register 11 Feb10" xfId="987"/>
    <cellStyle name="_08_IBM_H.4_Interdiv reconciliation_centralised_Fixed Assets Register 11 Feb10_(19) Loan Feb-11(Feb-11 figures)" xfId="988"/>
    <cellStyle name="_08_IBM_H.4_Interdiv reconciliation_centralised_Fixed Assets Register 12 Mar10.xls" xfId="989"/>
    <cellStyle name="_08_IBM_H.4_Interdiv reconciliation_centralised_Fixed Assets Register 12 Mar10.xls_(19) Loan Feb-11(Feb-11 figures)" xfId="990"/>
    <cellStyle name="_08_IBM_H.4_Interdiv reconciliation_centralised_IBM Input Sheet 31.03.2010 v0.4" xfId="991"/>
    <cellStyle name="_08_IBM_H.4_Interdiv reconciliation_centralised_IBM Input Sheet 31.03.2010 v0.4_(19) Loan Feb-11(Feb-11 figures)" xfId="992"/>
    <cellStyle name="_08_IBM_H.4_Interdiv reconciliation_centralised_IBM_Grouped(2)" xfId="993"/>
    <cellStyle name="_08_IBM_H.4_Interdiv reconciliation_centralised_IBM_Grouped(2)_Recon" xfId="994"/>
    <cellStyle name="_08_IBM_H.4_Interdiv reconciliation_centralised_IBM_Grouped(2)_Recon W1" xfId="995"/>
    <cellStyle name="_08_IBM_H.4_Interdiv reconciliation_centralised_IBM_Grouped(2)_Recon_1" xfId="996"/>
    <cellStyle name="_08_IBM_H.4_Interdiv reconciliation_centralised_IBM_Grouped(2)_Recon_2" xfId="997"/>
    <cellStyle name="_08_IBM_H.4_Interdiv reconciliation_centralised_IBM_Grouped(2)_Recon_3" xfId="998"/>
    <cellStyle name="_08_IBM_H.4_Interdiv reconciliation_centralised_IBM_Grouped(2)_Reconciliation" xfId="999"/>
    <cellStyle name="_08_IBM_H.4_Interdiv reconciliation_centralised_IBM_Grouped(2)_Reconciliation_1" xfId="1000"/>
    <cellStyle name="_08_IBM_H.4_Interdiv reconciliation_centralised_IBM_Grouped(2)_Reconciliation_2" xfId="1001"/>
    <cellStyle name="_08_IBM_H.4_Interdiv reconciliation_centralised_IBM_Grouped(2)_Reconciliation_3" xfId="1002"/>
    <cellStyle name="_08_IBM_H.4_Interdiv reconciliation_centralised_IBM_Grouped_USD" xfId="1003"/>
    <cellStyle name="_08_IBM_H.4_Interdiv reconciliation_centralised_IBM_Grouped_USD_Recon" xfId="1004"/>
    <cellStyle name="_08_IBM_H.4_Interdiv reconciliation_centralised_IBM_Grouped_USD_Recon W1" xfId="1005"/>
    <cellStyle name="_08_IBM_H.4_Interdiv reconciliation_centralised_IBM_Grouped_USD_Recon_1" xfId="1006"/>
    <cellStyle name="_08_IBM_H.4_Interdiv reconciliation_centralised_IBM_Grouped_USD_Recon_2" xfId="1007"/>
    <cellStyle name="_08_IBM_H.4_Interdiv reconciliation_centralised_IBM_Grouped_USD_Recon_3" xfId="1008"/>
    <cellStyle name="_08_IBM_H.4_Interdiv reconciliation_centralised_IBM_Grouped_USD_Reconciliation" xfId="1009"/>
    <cellStyle name="_08_IBM_H.4_Interdiv reconciliation_centralised_IBM_Grouped_USD_Reconciliation_1" xfId="1010"/>
    <cellStyle name="_08_IBM_H.4_Interdiv reconciliation_centralised_IBM_Grouped_USD_Reconciliation_2" xfId="1011"/>
    <cellStyle name="_08_IBM_H.4_Interdiv reconciliation_centralised_IBM_Grouped_USD_Reconciliation_3" xfId="1012"/>
    <cellStyle name="_08_IBM_H.4_Interdiv reconciliation_centralised_IBM_Grouped_ZAR" xfId="1013"/>
    <cellStyle name="_08_IBM_H.4_Interdiv reconciliation_centralised_IBM_Grouped_ZAR_Recon" xfId="1014"/>
    <cellStyle name="_08_IBM_H.4_Interdiv reconciliation_centralised_IBM_Grouped_ZAR_Recon W1" xfId="1015"/>
    <cellStyle name="_08_IBM_H.4_Interdiv reconciliation_centralised_IBM_Grouped_ZAR_Recon_1" xfId="1016"/>
    <cellStyle name="_08_IBM_H.4_Interdiv reconciliation_centralised_IBM_Grouped_ZAR_Recon_2" xfId="1017"/>
    <cellStyle name="_08_IBM_H.4_Interdiv reconciliation_centralised_IBM_Grouped_ZAR_Recon_3" xfId="1018"/>
    <cellStyle name="_08_IBM_H.4_Interdiv reconciliation_centralised_IBM_Grouped_ZAR_Reconciliation" xfId="1019"/>
    <cellStyle name="_08_IBM_H.4_Interdiv reconciliation_centralised_IBM_Grouped_ZAR_Reconciliation_1" xfId="1020"/>
    <cellStyle name="_08_IBM_H.4_Interdiv reconciliation_centralised_IBM_Grouped_ZAR_Reconciliation_2" xfId="1021"/>
    <cellStyle name="_08_IBM_H.4_Interdiv reconciliation_centralised_IBM_Grouped_ZAR_Reconciliation_3" xfId="1022"/>
    <cellStyle name="_08_IBM_H.4_Interdiv reconciliation_centralised_Liquidity and repricing" xfId="1023"/>
    <cellStyle name="_08_IBM_H.4_Interdiv reconciliation_centralised_Liquidity and repricing_IBM_Grouped(2)" xfId="1024"/>
    <cellStyle name="_08_IBM_H.4_Interdiv reconciliation_centralised_Liquidity and repricing_IBM_Grouped(2)_Recon" xfId="1025"/>
    <cellStyle name="_08_IBM_H.4_Interdiv reconciliation_centralised_Liquidity and repricing_IBM_Grouped(2)_Recon to Segmental Report" xfId="1026"/>
    <cellStyle name="_08_IBM_H.4_Interdiv reconciliation_centralised_Liquidity and repricing_IBM_Grouped(2)_Recon_1" xfId="1027"/>
    <cellStyle name="_08_IBM_H.4_Interdiv reconciliation_centralised_Liquidity and repricing_IBM_Grouped(2)_Recon_2" xfId="1028"/>
    <cellStyle name="_08_IBM_H.4_Interdiv reconciliation_centralised_Liquidity and repricing_IBM_Grouped(2)_Recon_3" xfId="1029"/>
    <cellStyle name="_08_IBM_H.4_Interdiv reconciliation_centralised_Liquidity and repricing_IBM_Grouped(2)_Recon_4" xfId="1030"/>
    <cellStyle name="_08_IBM_H.4_Interdiv reconciliation_centralised_Liquidity and repricing_IBM_Grouped(2)_Reconciliation" xfId="1031"/>
    <cellStyle name="_08_IBM_H.4_Interdiv reconciliation_centralised_Liquidity and repricing_IBM_Grouped(2)_Reconciliation_1" xfId="1032"/>
    <cellStyle name="_08_IBM_H.4_Interdiv reconciliation_centralised_Liquidity and repricing_IBM_Grouped(2)_Reconciliation_2" xfId="1033"/>
    <cellStyle name="_08_IBM_H.4_Interdiv reconciliation_centralised_Liquidity and repricing_IBM_Grouped(2)_Reconciliation_3" xfId="1034"/>
    <cellStyle name="_08_IBM_H.4_Interdiv reconciliation_centralised_Liquidity and repricing_Recon" xfId="1035"/>
    <cellStyle name="_08_IBM_H.4_Interdiv reconciliation_centralised_Liquidity and repricing_Recon W1" xfId="1036"/>
    <cellStyle name="_08_IBM_H.4_Interdiv reconciliation_centralised_Liquidity and repricing_Recon_1" xfId="1037"/>
    <cellStyle name="_08_IBM_H.4_Interdiv reconciliation_centralised_Liquidity and repricing_Recon_2" xfId="1038"/>
    <cellStyle name="_08_IBM_H.4_Interdiv reconciliation_centralised_Liquidity and repricing_Recon_3" xfId="1039"/>
    <cellStyle name="_08_IBM_H.4_Interdiv reconciliation_centralised_Liquidity and repricing_Reconciliation" xfId="1040"/>
    <cellStyle name="_08_IBM_H.4_Interdiv reconciliation_centralised_Liquidity and repricing_Reconciliation_1" xfId="1041"/>
    <cellStyle name="_08_IBM_H.4_Interdiv reconciliation_centralised_Liquidity and repricing_Reconciliation_2" xfId="1042"/>
    <cellStyle name="_08_IBM_H.4_Interdiv reconciliation_centralised_Liquidity and repricing_Reconciliation_3" xfId="1043"/>
    <cellStyle name="_08_IBM_H.4_Interdiv reconciliation_centralised_MUR position" xfId="1044"/>
    <cellStyle name="_08_IBM_H.4_Interdiv reconciliation_centralised_NOP 2010 01 31 USD BASED" xfId="1045"/>
    <cellStyle name="_08_IBM_H.4_Interdiv reconciliation_centralised_NOP 2010 01 31 USD BASED_Report Finance" xfId="1046"/>
    <cellStyle name="_08_IBM_H.4_Interdiv reconciliation_centralised_NOP 2010 02 28 USD BASED Final" xfId="1047"/>
    <cellStyle name="_08_IBM_H.4_Interdiv reconciliation_centralised_NOP 2010 02 28 USD BASED Final_Report Finance" xfId="1048"/>
    <cellStyle name="_08_IBM_H.4_Interdiv reconciliation_centralised_NOP 2010 03 31 USD BASEDrevised" xfId="1049"/>
    <cellStyle name="_08_IBM_H.4_Interdiv reconciliation_centralised_NOP 2010 03 31 USD BASEDrevised_Report Finance" xfId="1050"/>
    <cellStyle name="_08_IBM_H.4_Interdiv reconciliation_centralised_NOP 2010 04 30" xfId="1051"/>
    <cellStyle name="_08_IBM_H.4_Interdiv reconciliation_centralised_NOP 2010 04 30_Recon" xfId="1052"/>
    <cellStyle name="_08_IBM_H.4_Interdiv reconciliation_centralised_NOP 2010 04 30_Recon W1" xfId="1053"/>
    <cellStyle name="_08_IBM_H.4_Interdiv reconciliation_centralised_NOP 2010 04 30_Recon_1" xfId="1054"/>
    <cellStyle name="_08_IBM_H.4_Interdiv reconciliation_centralised_NOP 2010 04 30_Recon_2" xfId="1055"/>
    <cellStyle name="_08_IBM_H.4_Interdiv reconciliation_centralised_NOP 2010 04 30_Recon_3" xfId="1056"/>
    <cellStyle name="_08_IBM_H.4_Interdiv reconciliation_centralised_NOP 2010 04 30_Reconciliation" xfId="1057"/>
    <cellStyle name="_08_IBM_H.4_Interdiv reconciliation_centralised_NOP 2010 04 30_Reconciliation_1" xfId="1058"/>
    <cellStyle name="_08_IBM_H.4_Interdiv reconciliation_centralised_NOP 2010 04 30_Reconciliation_2" xfId="1059"/>
    <cellStyle name="_08_IBM_H.4_Interdiv reconciliation_centralised_NOP 2010 04 30_Reconciliation_3" xfId="1060"/>
    <cellStyle name="_08_IBM_H.4_Interdiv reconciliation_centralised_NOP 2010 04 30_Report Finance" xfId="1061"/>
    <cellStyle name="_08_IBM_H.4_Interdiv reconciliation_centralised_ORIGINAL NOP 2009 12 31 USD BASED" xfId="1062"/>
    <cellStyle name="_08_IBM_H.4_Interdiv reconciliation_centralised_ORIGINAL NOP 2009 12 31 USD BASED_Report Finance" xfId="1063"/>
    <cellStyle name="_08_IBM_H.4_Interdiv reconciliation_centralised_Recon" xfId="1064"/>
    <cellStyle name="_08_IBM_H.4_Interdiv reconciliation_centralised_Recon W1" xfId="1065"/>
    <cellStyle name="_08_IBM_H.4_Interdiv reconciliation_centralised_Recon_1" xfId="1066"/>
    <cellStyle name="_08_IBM_H.4_Interdiv reconciliation_centralised_Recon_2" xfId="1067"/>
    <cellStyle name="_08_IBM_H.4_Interdiv reconciliation_centralised_Recon_3" xfId="1068"/>
    <cellStyle name="_08_IBM_H.4_Interdiv reconciliation_centralised_Reconciliation" xfId="1069"/>
    <cellStyle name="_08_IBM_H.4_Interdiv reconciliation_centralised_Reconciliation_1" xfId="1070"/>
    <cellStyle name="_08_IBM_H.4_Interdiv reconciliation_centralised_Reconciliation_2" xfId="1071"/>
    <cellStyle name="_08_IBM_H.4_Interdiv reconciliation_centralised_Reconciliation_3" xfId="1072"/>
    <cellStyle name="_08_IBM_H.4_Interdiv reconciliation_centralised_Report Finance" xfId="1073"/>
    <cellStyle name="_08_IBM_H.4_Interdiv reconciliation_centralised_SC_Treasury_Other" xfId="1074"/>
    <cellStyle name="_08_IBM_H.4_Interdiv reconciliation_centralised_SC_Treasury_Other_Recon" xfId="1075"/>
    <cellStyle name="_08_IBM_H.4_Interdiv reconciliation_centralised_SC_Treasury_Other_Recon_1" xfId="1076"/>
    <cellStyle name="_08_IBM_H.4_Interdiv reconciliation_centralised_SC_Treasury_Other_Recon_2" xfId="1077"/>
    <cellStyle name="_08_IBM_H.4_Interdiv reconciliation_centralised_SC_Treasury_Other_Recon_3" xfId="1078"/>
    <cellStyle name="_08_IBM_H.4_Interdiv reconciliation_centralised_SC_Treasury_Other_Reconciliation" xfId="1079"/>
    <cellStyle name="_08_IBM_H.4_Interdiv reconciliation_centralised_SC_Treasury_Other_Reconciliation_1" xfId="1080"/>
    <cellStyle name="_08_IBM_H.4_Interdiv reconciliation_centralised_Sheet1" xfId="1081"/>
    <cellStyle name="_08_IBM_H.4_Interdiv reconciliation_centralised_Sheet1_1" xfId="1082"/>
    <cellStyle name="_08_IBM_Interim_Loan review" xfId="1083"/>
    <cellStyle name="_08_IBM_Interim_Loan review_Recon" xfId="1084"/>
    <cellStyle name="_08_IBM_Interim_Loan review_Recon W1" xfId="1085"/>
    <cellStyle name="_08_IBM_Interim_Loan review_Recon_1" xfId="1086"/>
    <cellStyle name="_08_IBM_Interim_Loan review_Recon_2" xfId="1087"/>
    <cellStyle name="_08_IBM_Interim_Loan review_Recon_3" xfId="1088"/>
    <cellStyle name="_08_IBM_Interim_Loan review_Reconciliation" xfId="1089"/>
    <cellStyle name="_08_IBM_Interim_Loan review_Reconciliation_1" xfId="1090"/>
    <cellStyle name="_08_IBM_Interim_Loan review_Reconciliation_2" xfId="1091"/>
    <cellStyle name="_08_IBM_Interim_Loan review_Reconciliation_3" xfId="1092"/>
    <cellStyle name="_08_IBM_Interim_Loan review_Sheet1" xfId="1093"/>
    <cellStyle name="_08_IBM_Port Louis Treasury_pre-final_BS(25.03.08)" xfId="1094"/>
    <cellStyle name="_08_IBM_Port Louis Treasury_pre-final_BS(25.03.08)_Recon" xfId="1095"/>
    <cellStyle name="_08_IBM_Port Louis Treasury_pre-final_BS(25.03.08)_Recon W1" xfId="1096"/>
    <cellStyle name="_08_IBM_Port Louis Treasury_pre-final_BS(25.03.08)_Recon_1" xfId="1097"/>
    <cellStyle name="_08_IBM_Port Louis Treasury_pre-final_BS(25.03.08)_Recon_2" xfId="1098"/>
    <cellStyle name="_08_IBM_Port Louis Treasury_pre-final_BS(25.03.08)_Recon_3" xfId="1099"/>
    <cellStyle name="_08_IBM_Port Louis Treasury_pre-final_BS(25.03.08)_Reconciliation" xfId="1100"/>
    <cellStyle name="_08_IBM_Port Louis Treasury_pre-final_BS(25.03.08)_Reconciliation_1" xfId="1101"/>
    <cellStyle name="_08_IBM_Port Louis Treasury_pre-final_BS(25.03.08)_Reconciliation_2" xfId="1102"/>
    <cellStyle name="_08_IBM_Port Louis Treasury_pre-final_BS(25.03.08)_Reconciliation_3" xfId="1103"/>
    <cellStyle name="_08_IBM_Port Louis Treasury_pre-final_BS(25.03.08)_Sheet1" xfId="1104"/>
    <cellStyle name="_1 MBIA" xfId="1105"/>
    <cellStyle name="_1 MBIA_Sheet1" xfId="1106"/>
    <cellStyle name="_2 Indy6" xfId="1107"/>
    <cellStyle name="_2 Indy6_Sheet1" xfId="1108"/>
    <cellStyle name="_3 Vandy Dunhill" xfId="1109"/>
    <cellStyle name="_3 Vandy Dunhill_Sheet1" xfId="1110"/>
    <cellStyle name="_6 Chotin" xfId="1111"/>
    <cellStyle name="_6 Chotin_Sheet1" xfId="1112"/>
    <cellStyle name="_72370 BS Audit Schedules - Aug 07" xfId="1113"/>
    <cellStyle name="_72370 BS Audit Schedules - Jun 07" xfId="1114"/>
    <cellStyle name="_72370 BS Audit Schedules - Nov 07" xfId="1115"/>
    <cellStyle name="_72370 BS Audit Schedules - Sep 07" xfId="1116"/>
    <cellStyle name="_8 TCW" xfId="1117"/>
    <cellStyle name="_8 TCW_Sheet1" xfId="1118"/>
    <cellStyle name="_A" xfId="1119"/>
    <cellStyle name="_A Wint AAA" xfId="1120"/>
    <cellStyle name="_A Wint AAA_Sheet1" xfId="1121"/>
    <cellStyle name="_A_1" xfId="1122"/>
    <cellStyle name="_A_1_Sheet1" xfId="1123"/>
    <cellStyle name="_A_Sheet1" xfId="1124"/>
    <cellStyle name="_ABSCDO5" xfId="1125"/>
    <cellStyle name="_ABSCDO5_Sheet1" xfId="1126"/>
    <cellStyle name="_additions- Sandhya" xfId="1127"/>
    <cellStyle name="_ALL" xfId="1128"/>
    <cellStyle name="_ALL_Sheet1" xfId="1129"/>
    <cellStyle name="_AllData" xfId="1130"/>
    <cellStyle name="_AllData_Sheet1" xfId="1131"/>
    <cellStyle name="_AnalysisTemplate" xfId="1132"/>
    <cellStyle name="_AnalysisTemplate_Sheet1" xfId="1133"/>
    <cellStyle name="_Arrear 4 -Raj" xfId="1134"/>
    <cellStyle name="_Arrear 4 -Raj_(26) Oct-09 (AL)" xfId="1135"/>
    <cellStyle name="_Arrear 4 -Raj_(26) Oct-09 (AL)_IBM_Grouped(2)" xfId="1136"/>
    <cellStyle name="_Arrear 4 -Raj_(26) Oct-09 (AL)_IBM_Grouped(2)_Recon" xfId="1137"/>
    <cellStyle name="_Arrear 4 -Raj_(26) Oct-09 (AL)_IBM_Grouped(2)_Recon to Segmental Report" xfId="1138"/>
    <cellStyle name="_Arrear 4 -Raj_(26) Oct-09 (AL)_IBM_Grouped(2)_Recon_1" xfId="1139"/>
    <cellStyle name="_Arrear 4 -Raj_(26) Oct-09 (AL)_IBM_Grouped(2)_Recon_2" xfId="1140"/>
    <cellStyle name="_Arrear 4 -Raj_(26) Oct-09 (AL)_IBM_Grouped(2)_Recon_3" xfId="1141"/>
    <cellStyle name="_Arrear 4 -Raj_(26) Oct-09 (AL)_IBM_Grouped(2)_Recon_4" xfId="1142"/>
    <cellStyle name="_Arrear 4 -Raj_(26) Oct-09 (AL)_IBM_Grouped(2)_Reconciliation" xfId="1143"/>
    <cellStyle name="_Arrear 4 -Raj_(26) Oct-09 (AL)_IBM_Grouped(2)_Reconciliation_1" xfId="1144"/>
    <cellStyle name="_Arrear 4 -Raj_(26) Oct-09 (AL)_IBM_Grouped(2)_Reconciliation_2" xfId="1145"/>
    <cellStyle name="_Arrear 4 -Raj_(26) Oct-09 (AL)_IBM_Grouped(2)_Reconciliation_3" xfId="1146"/>
    <cellStyle name="_Arrear 4 -Raj_(26) Oct-09 (AL)_Recon" xfId="1147"/>
    <cellStyle name="_Arrear 4 -Raj_(26) Oct-09 (AL)_Recon W1" xfId="1148"/>
    <cellStyle name="_Arrear 4 -Raj_(26) Oct-09 (AL)_Recon_1" xfId="1149"/>
    <cellStyle name="_Arrear 4 -Raj_(26) Oct-09 (AL)_Recon_2" xfId="1150"/>
    <cellStyle name="_Arrear 4 -Raj_(26) Oct-09 (AL)_Recon_3" xfId="1151"/>
    <cellStyle name="_Arrear 4 -Raj_(26) Oct-09 (AL)_Reconciliation" xfId="1152"/>
    <cellStyle name="_Arrear 4 -Raj_(26) Oct-09 (AL)_Reconciliation_1" xfId="1153"/>
    <cellStyle name="_Arrear 4 -Raj_(26) Oct-09 (AL)_Reconciliation_2" xfId="1154"/>
    <cellStyle name="_Arrear 4 -Raj_(26) Oct-09 (AL)_Reconciliation_3" xfId="1155"/>
    <cellStyle name="_Arrear 4 -Raj_(27) Nov-09 (AL)" xfId="1156"/>
    <cellStyle name="_Arrear 4 -Raj_(27) Nov-09 (AL)_IBM_Grouped(2)" xfId="1157"/>
    <cellStyle name="_Arrear 4 -Raj_(27) Nov-09 (AL)_IBM_Grouped(2)_Recon" xfId="1158"/>
    <cellStyle name="_Arrear 4 -Raj_(27) Nov-09 (AL)_IBM_Grouped(2)_Recon to Segmental Report" xfId="1159"/>
    <cellStyle name="_Arrear 4 -Raj_(27) Nov-09 (AL)_IBM_Grouped(2)_Recon_1" xfId="1160"/>
    <cellStyle name="_Arrear 4 -Raj_(27) Nov-09 (AL)_IBM_Grouped(2)_Recon_2" xfId="1161"/>
    <cellStyle name="_Arrear 4 -Raj_(27) Nov-09 (AL)_IBM_Grouped(2)_Recon_3" xfId="1162"/>
    <cellStyle name="_Arrear 4 -Raj_(27) Nov-09 (AL)_IBM_Grouped(2)_Recon_4" xfId="1163"/>
    <cellStyle name="_Arrear 4 -Raj_(27) Nov-09 (AL)_IBM_Grouped(2)_Reconciliation" xfId="1164"/>
    <cellStyle name="_Arrear 4 -Raj_(27) Nov-09 (AL)_IBM_Grouped(2)_Reconciliation_1" xfId="1165"/>
    <cellStyle name="_Arrear 4 -Raj_(27) Nov-09 (AL)_IBM_Grouped(2)_Reconciliation_2" xfId="1166"/>
    <cellStyle name="_Arrear 4 -Raj_(27) Nov-09 (AL)_IBM_Grouped(2)_Reconciliation_3" xfId="1167"/>
    <cellStyle name="_Arrear 4 -Raj_(27) Nov-09 (AL)_Recon" xfId="1168"/>
    <cellStyle name="_Arrear 4 -Raj_(27) Nov-09 (AL)_Recon W1" xfId="1169"/>
    <cellStyle name="_Arrear 4 -Raj_(27) Nov-09 (AL)_Recon_1" xfId="1170"/>
    <cellStyle name="_Arrear 4 -Raj_(27) Nov-09 (AL)_Recon_2" xfId="1171"/>
    <cellStyle name="_Arrear 4 -Raj_(27) Nov-09 (AL)_Recon_3" xfId="1172"/>
    <cellStyle name="_Arrear 4 -Raj_(27) Nov-09 (AL)_Reconciliation" xfId="1173"/>
    <cellStyle name="_Arrear 4 -Raj_(27) Nov-09 (AL)_Reconciliation_1" xfId="1174"/>
    <cellStyle name="_Arrear 4 -Raj_(27) Nov-09 (AL)_Reconciliation_2" xfId="1175"/>
    <cellStyle name="_Arrear 4 -Raj_(27) Nov-09 (AL)_Reconciliation_3" xfId="1176"/>
    <cellStyle name="_Arrear 4 -Raj_31.12.09 Mauritius-USD based ledger - Final1" xfId="1177"/>
    <cellStyle name="_Arrear 4 -Raj_Book1 (4)" xfId="1178"/>
    <cellStyle name="_Arrear 4 -Raj_Book4" xfId="1179"/>
    <cellStyle name="_Arrear 4 -Raj_Book4_Recon" xfId="1180"/>
    <cellStyle name="_Arrear 4 -Raj_Book4_Recon W1" xfId="1181"/>
    <cellStyle name="_Arrear 4 -Raj_Book4_Recon_1" xfId="1182"/>
    <cellStyle name="_Arrear 4 -Raj_Book4_Recon_2" xfId="1183"/>
    <cellStyle name="_Arrear 4 -Raj_Book4_Recon_3" xfId="1184"/>
    <cellStyle name="_Arrear 4 -Raj_Book4_Reconciliation" xfId="1185"/>
    <cellStyle name="_Arrear 4 -Raj_Book4_Reconciliation_1" xfId="1186"/>
    <cellStyle name="_Arrear 4 -Raj_Book4_Reconciliation_2" xfId="1187"/>
    <cellStyle name="_Arrear 4 -Raj_Book4_Reconciliation_3" xfId="1188"/>
    <cellStyle name="_Arrear 4 -Raj_capital adequacy September 2009" xfId="1189"/>
    <cellStyle name="_Arrear 4 -Raj_capital adequacy September 2009_IBM_Grouped(2)" xfId="1190"/>
    <cellStyle name="_Arrear 4 -Raj_capital adequacy September 2009_IBM_Grouped(2)_Recon" xfId="1191"/>
    <cellStyle name="_Arrear 4 -Raj_capital adequacy September 2009_IBM_Grouped(2)_Recon to Segmental Report" xfId="1192"/>
    <cellStyle name="_Arrear 4 -Raj_capital adequacy September 2009_IBM_Grouped(2)_Recon_1" xfId="1193"/>
    <cellStyle name="_Arrear 4 -Raj_capital adequacy September 2009_IBM_Grouped(2)_Recon_2" xfId="1194"/>
    <cellStyle name="_Arrear 4 -Raj_capital adequacy September 2009_IBM_Grouped(2)_Recon_3" xfId="1195"/>
    <cellStyle name="_Arrear 4 -Raj_capital adequacy September 2009_IBM_Grouped(2)_Recon_4" xfId="1196"/>
    <cellStyle name="_Arrear 4 -Raj_capital adequacy September 2009_IBM_Grouped(2)_Reconciliation" xfId="1197"/>
    <cellStyle name="_Arrear 4 -Raj_capital adequacy September 2009_IBM_Grouped(2)_Reconciliation_1" xfId="1198"/>
    <cellStyle name="_Arrear 4 -Raj_capital adequacy September 2009_IBM_Grouped(2)_Reconciliation_2" xfId="1199"/>
    <cellStyle name="_Arrear 4 -Raj_capital adequacy September 2009_IBM_Grouped(2)_Reconciliation_3" xfId="1200"/>
    <cellStyle name="_Arrear 4 -Raj_capital adequacy September 2009_Recon" xfId="1201"/>
    <cellStyle name="_Arrear 4 -Raj_capital adequacy September 2009_Recon W1" xfId="1202"/>
    <cellStyle name="_Arrear 4 -Raj_capital adequacy September 2009_Recon_1" xfId="1203"/>
    <cellStyle name="_Arrear 4 -Raj_capital adequacy September 2009_Recon_2" xfId="1204"/>
    <cellStyle name="_Arrear 4 -Raj_capital adequacy September 2009_Recon_3" xfId="1205"/>
    <cellStyle name="_Arrear 4 -Raj_capital adequacy September 2009_Reconciliation" xfId="1206"/>
    <cellStyle name="_Arrear 4 -Raj_capital adequacy September 2009_Reconciliation_1" xfId="1207"/>
    <cellStyle name="_Arrear 4 -Raj_capital adequacy September 2009_Reconciliation_2" xfId="1208"/>
    <cellStyle name="_Arrear 4 -Raj_capital adequacy September 2009_Reconciliation_3" xfId="1209"/>
    <cellStyle name="_Arrear 4 -Raj_Copy of Mauritius-USD based ledger" xfId="1210"/>
    <cellStyle name="_Arrear 4 -Raj_Copy of Mauritius-USD based ledger_Recon" xfId="1211"/>
    <cellStyle name="_Arrear 4 -Raj_Copy of Mauritius-USD based ledger_Recon W1" xfId="1212"/>
    <cellStyle name="_Arrear 4 -Raj_Copy of Mauritius-USD based ledger_Recon_1" xfId="1213"/>
    <cellStyle name="_Arrear 4 -Raj_Copy of Mauritius-USD based ledger_Recon_2" xfId="1214"/>
    <cellStyle name="_Arrear 4 -Raj_Copy of Mauritius-USD based ledger_Recon_3" xfId="1215"/>
    <cellStyle name="_Arrear 4 -Raj_Copy of Mauritius-USD based ledger_Reconciliation" xfId="1216"/>
    <cellStyle name="_Arrear 4 -Raj_Copy of Mauritius-USD based ledger_Reconciliation_1" xfId="1217"/>
    <cellStyle name="_Arrear 4 -Raj_Copy of Mauritius-USD based ledger_Reconciliation_2" xfId="1218"/>
    <cellStyle name="_Arrear 4 -Raj_Copy of Mauritius-USD based ledger_Reconciliation_3" xfId="1219"/>
    <cellStyle name="_Arrear 4 -Raj_IBM_Grouped(2)" xfId="1220"/>
    <cellStyle name="_Arrear 4 -Raj_IBM_Grouped(2)_Recon" xfId="1221"/>
    <cellStyle name="_Arrear 4 -Raj_IBM_Grouped(2)_Recon W1" xfId="1222"/>
    <cellStyle name="_Arrear 4 -Raj_IBM_Grouped(2)_Recon_1" xfId="1223"/>
    <cellStyle name="_Arrear 4 -Raj_IBM_Grouped(2)_Recon_2" xfId="1224"/>
    <cellStyle name="_Arrear 4 -Raj_IBM_Grouped(2)_Recon_3" xfId="1225"/>
    <cellStyle name="_Arrear 4 -Raj_IBM_Grouped(2)_Reconciliation" xfId="1226"/>
    <cellStyle name="_Arrear 4 -Raj_IBM_Grouped(2)_Reconciliation_1" xfId="1227"/>
    <cellStyle name="_Arrear 4 -Raj_IBM_Grouped(2)_Reconciliation_2" xfId="1228"/>
    <cellStyle name="_Arrear 4 -Raj_IBM_Grouped(2)_Reconciliation_3" xfId="1229"/>
    <cellStyle name="_Arrear 4 -Raj_IBM_Grouped_USD" xfId="1230"/>
    <cellStyle name="_Arrear 4 -Raj_IBM_Grouped_USD_Recon" xfId="1231"/>
    <cellStyle name="_Arrear 4 -Raj_IBM_Grouped_USD_Recon W1" xfId="1232"/>
    <cellStyle name="_Arrear 4 -Raj_IBM_Grouped_USD_Recon_1" xfId="1233"/>
    <cellStyle name="_Arrear 4 -Raj_IBM_Grouped_USD_Recon_2" xfId="1234"/>
    <cellStyle name="_Arrear 4 -Raj_IBM_Grouped_USD_Recon_3" xfId="1235"/>
    <cellStyle name="_Arrear 4 -Raj_IBM_Grouped_USD_Reconciliation" xfId="1236"/>
    <cellStyle name="_Arrear 4 -Raj_IBM_Grouped_USD_Reconciliation_1" xfId="1237"/>
    <cellStyle name="_Arrear 4 -Raj_IBM_Grouped_USD_Reconciliation_2" xfId="1238"/>
    <cellStyle name="_Arrear 4 -Raj_IBM_Grouped_USD_Reconciliation_3" xfId="1239"/>
    <cellStyle name="_Arrear 4 -Raj_IBM_Grouped_ZAR" xfId="1240"/>
    <cellStyle name="_Arrear 4 -Raj_IBM_Grouped_ZAR_Recon" xfId="1241"/>
    <cellStyle name="_Arrear 4 -Raj_IBM_Grouped_ZAR_Recon W1" xfId="1242"/>
    <cellStyle name="_Arrear 4 -Raj_IBM_Grouped_ZAR_Recon_1" xfId="1243"/>
    <cellStyle name="_Arrear 4 -Raj_IBM_Grouped_ZAR_Recon_2" xfId="1244"/>
    <cellStyle name="_Arrear 4 -Raj_IBM_Grouped_ZAR_Recon_3" xfId="1245"/>
    <cellStyle name="_Arrear 4 -Raj_IBM_Grouped_ZAR_Reconciliation" xfId="1246"/>
    <cellStyle name="_Arrear 4 -Raj_IBM_Grouped_ZAR_Reconciliation_1" xfId="1247"/>
    <cellStyle name="_Arrear 4 -Raj_IBM_Grouped_ZAR_Reconciliation_2" xfId="1248"/>
    <cellStyle name="_Arrear 4 -Raj_IBM_Grouped_ZAR_Reconciliation_3" xfId="1249"/>
    <cellStyle name="_Arrear 4 -Raj_Liquidity and repricing" xfId="1250"/>
    <cellStyle name="_Arrear 4 -Raj_Liquidity and repricing_IBM_Grouped(2)" xfId="1251"/>
    <cellStyle name="_Arrear 4 -Raj_Liquidity and repricing_IBM_Grouped(2)_Recon" xfId="1252"/>
    <cellStyle name="_Arrear 4 -Raj_Liquidity and repricing_IBM_Grouped(2)_Recon to Segmental Report" xfId="1253"/>
    <cellStyle name="_Arrear 4 -Raj_Liquidity and repricing_IBM_Grouped(2)_Recon_1" xfId="1254"/>
    <cellStyle name="_Arrear 4 -Raj_Liquidity and repricing_IBM_Grouped(2)_Recon_2" xfId="1255"/>
    <cellStyle name="_Arrear 4 -Raj_Liquidity and repricing_IBM_Grouped(2)_Recon_3" xfId="1256"/>
    <cellStyle name="_Arrear 4 -Raj_Liquidity and repricing_IBM_Grouped(2)_Recon_4" xfId="1257"/>
    <cellStyle name="_Arrear 4 -Raj_Liquidity and repricing_IBM_Grouped(2)_Reconciliation" xfId="1258"/>
    <cellStyle name="_Arrear 4 -Raj_Liquidity and repricing_IBM_Grouped(2)_Reconciliation_1" xfId="1259"/>
    <cellStyle name="_Arrear 4 -Raj_Liquidity and repricing_IBM_Grouped(2)_Reconciliation_2" xfId="1260"/>
    <cellStyle name="_Arrear 4 -Raj_Liquidity and repricing_IBM_Grouped(2)_Reconciliation_3" xfId="1261"/>
    <cellStyle name="_Arrear 4 -Raj_Liquidity and repricing_Recon" xfId="1262"/>
    <cellStyle name="_Arrear 4 -Raj_Liquidity and repricing_Recon W1" xfId="1263"/>
    <cellStyle name="_Arrear 4 -Raj_Liquidity and repricing_Recon_1" xfId="1264"/>
    <cellStyle name="_Arrear 4 -Raj_Liquidity and repricing_Recon_2" xfId="1265"/>
    <cellStyle name="_Arrear 4 -Raj_Liquidity and repricing_Recon_3" xfId="1266"/>
    <cellStyle name="_Arrear 4 -Raj_Liquidity and repricing_Reconciliation" xfId="1267"/>
    <cellStyle name="_Arrear 4 -Raj_Liquidity and repricing_Reconciliation_1" xfId="1268"/>
    <cellStyle name="_Arrear 4 -Raj_Liquidity and repricing_Reconciliation_2" xfId="1269"/>
    <cellStyle name="_Arrear 4 -Raj_Liquidity and repricing_Reconciliation_3" xfId="1270"/>
    <cellStyle name="_Arrear 4 -Raj_MUR position" xfId="1271"/>
    <cellStyle name="_Arrear 4 -Raj_NOP 2010 01 31 USD BASED" xfId="1272"/>
    <cellStyle name="_Arrear 4 -Raj_NOP 2010 01 31 USD BASED_Report Finance" xfId="1273"/>
    <cellStyle name="_Arrear 4 -Raj_NOP 2010 02 28 USD BASED Final" xfId="1274"/>
    <cellStyle name="_Arrear 4 -Raj_NOP 2010 02 28 USD BASED Final_Report Finance" xfId="1275"/>
    <cellStyle name="_Arrear 4 -Raj_NOP 2010 03 31 USD BASEDrevised" xfId="1276"/>
    <cellStyle name="_Arrear 4 -Raj_NOP 2010 03 31 USD BASEDrevised_Report Finance" xfId="1277"/>
    <cellStyle name="_Arrear 4 -Raj_NOP 2010 04 30" xfId="1278"/>
    <cellStyle name="_Arrear 4 -Raj_NOP 2010 04 30_Recon" xfId="1279"/>
    <cellStyle name="_Arrear 4 -Raj_NOP 2010 04 30_Recon W1" xfId="1280"/>
    <cellStyle name="_Arrear 4 -Raj_NOP 2010 04 30_Recon_1" xfId="1281"/>
    <cellStyle name="_Arrear 4 -Raj_NOP 2010 04 30_Recon_2" xfId="1282"/>
    <cellStyle name="_Arrear 4 -Raj_NOP 2010 04 30_Recon_3" xfId="1283"/>
    <cellStyle name="_Arrear 4 -Raj_NOP 2010 04 30_Reconciliation" xfId="1284"/>
    <cellStyle name="_Arrear 4 -Raj_NOP 2010 04 30_Reconciliation_1" xfId="1285"/>
    <cellStyle name="_Arrear 4 -Raj_NOP 2010 04 30_Reconciliation_2" xfId="1286"/>
    <cellStyle name="_Arrear 4 -Raj_NOP 2010 04 30_Reconciliation_3" xfId="1287"/>
    <cellStyle name="_Arrear 4 -Raj_NOP 2010 04 30_Report Finance" xfId="1288"/>
    <cellStyle name="_Arrear 4 -Raj_ORIGINAL NOP 2009 12 31 USD BASED" xfId="1289"/>
    <cellStyle name="_Arrear 4 -Raj_ORIGINAL NOP 2009 12 31 USD BASED_Report Finance" xfId="1290"/>
    <cellStyle name="_Arrear 4 -Raj_Recon" xfId="1291"/>
    <cellStyle name="_Arrear 4 -Raj_Recon W1" xfId="1292"/>
    <cellStyle name="_Arrear 4 -Raj_Recon_1" xfId="1293"/>
    <cellStyle name="_Arrear 4 -Raj_Recon_2" xfId="1294"/>
    <cellStyle name="_Arrear 4 -Raj_Recon_3" xfId="1295"/>
    <cellStyle name="_Arrear 4 -Raj_Reconciliation" xfId="1296"/>
    <cellStyle name="_Arrear 4 -Raj_Reconciliation_1" xfId="1297"/>
    <cellStyle name="_Arrear 4 -Raj_Reconciliation_2" xfId="1298"/>
    <cellStyle name="_Arrear 4 -Raj_Reconciliation_3" xfId="1299"/>
    <cellStyle name="_Arrear 4 -Raj_Report Finance" xfId="1300"/>
    <cellStyle name="_Arrear 4 -Raj_SC_Treasury_Other" xfId="1301"/>
    <cellStyle name="_Arrear 4 -Raj_SC_Treasury_Other_Recon" xfId="1302"/>
    <cellStyle name="_Arrear 4 -Raj_SC_Treasury_Other_Recon_1" xfId="1303"/>
    <cellStyle name="_Arrear 4 -Raj_SC_Treasury_Other_Recon_2" xfId="1304"/>
    <cellStyle name="_Arrear 4 -Raj_SC_Treasury_Other_Recon_3" xfId="1305"/>
    <cellStyle name="_Arrear 4 -Raj_SC_Treasury_Other_Reconciliation" xfId="1306"/>
    <cellStyle name="_Arrear 4 -Raj_SC_Treasury_Other_Reconciliation_1" xfId="1307"/>
    <cellStyle name="_Arrear 4 -Raj_Sheet1" xfId="1308"/>
    <cellStyle name="_Arrear 4 -Raj_Sheet1_1" xfId="1309"/>
    <cellStyle name="_Arrears 2 (Raj)" xfId="1310"/>
    <cellStyle name="_Arrears 2 (Raj)_(05) CAR Dec-07" xfId="1311"/>
    <cellStyle name="_Arrears 2 (Raj)_(05) CAR Dec-07_(26) Oct-09 (AL)" xfId="1312"/>
    <cellStyle name="_Arrears 2 (Raj)_(05) CAR Dec-07_(26) Oct-09 (AL)_IBM_Grouped(2)" xfId="1313"/>
    <cellStyle name="_Arrears 2 (Raj)_(05) CAR Dec-07_(26) Oct-09 (AL)_IBM_Grouped(2)_Recon" xfId="1314"/>
    <cellStyle name="_Arrears 2 (Raj)_(05) CAR Dec-07_(26) Oct-09 (AL)_IBM_Grouped(2)_Recon to Segmental Report" xfId="1315"/>
    <cellStyle name="_Arrears 2 (Raj)_(05) CAR Dec-07_(26) Oct-09 (AL)_IBM_Grouped(2)_Recon_1" xfId="1316"/>
    <cellStyle name="_Arrears 2 (Raj)_(05) CAR Dec-07_(26) Oct-09 (AL)_IBM_Grouped(2)_Recon_2" xfId="1317"/>
    <cellStyle name="_Arrears 2 (Raj)_(05) CAR Dec-07_(26) Oct-09 (AL)_IBM_Grouped(2)_Recon_3" xfId="1318"/>
    <cellStyle name="_Arrears 2 (Raj)_(05) CAR Dec-07_(26) Oct-09 (AL)_IBM_Grouped(2)_Recon_4" xfId="1319"/>
    <cellStyle name="_Arrears 2 (Raj)_(05) CAR Dec-07_(26) Oct-09 (AL)_IBM_Grouped(2)_Reconciliation" xfId="1320"/>
    <cellStyle name="_Arrears 2 (Raj)_(05) CAR Dec-07_(26) Oct-09 (AL)_IBM_Grouped(2)_Reconciliation_1" xfId="1321"/>
    <cellStyle name="_Arrears 2 (Raj)_(05) CAR Dec-07_(26) Oct-09 (AL)_IBM_Grouped(2)_Reconciliation_2" xfId="1322"/>
    <cellStyle name="_Arrears 2 (Raj)_(05) CAR Dec-07_(26) Oct-09 (AL)_IBM_Grouped(2)_Reconciliation_3" xfId="1323"/>
    <cellStyle name="_Arrears 2 (Raj)_(05) CAR Dec-07_(26) Oct-09 (AL)_Recon" xfId="1324"/>
    <cellStyle name="_Arrears 2 (Raj)_(05) CAR Dec-07_(26) Oct-09 (AL)_Recon W1" xfId="1325"/>
    <cellStyle name="_Arrears 2 (Raj)_(05) CAR Dec-07_(26) Oct-09 (AL)_Recon_1" xfId="1326"/>
    <cellStyle name="_Arrears 2 (Raj)_(05) CAR Dec-07_(26) Oct-09 (AL)_Recon_2" xfId="1327"/>
    <cellStyle name="_Arrears 2 (Raj)_(05) CAR Dec-07_(26) Oct-09 (AL)_Recon_3" xfId="1328"/>
    <cellStyle name="_Arrears 2 (Raj)_(05) CAR Dec-07_(26) Oct-09 (AL)_Reconciliation" xfId="1329"/>
    <cellStyle name="_Arrears 2 (Raj)_(05) CAR Dec-07_(26) Oct-09 (AL)_Reconciliation_1" xfId="1330"/>
    <cellStyle name="_Arrears 2 (Raj)_(05) CAR Dec-07_(26) Oct-09 (AL)_Reconciliation_2" xfId="1331"/>
    <cellStyle name="_Arrears 2 (Raj)_(05) CAR Dec-07_(26) Oct-09 (AL)_Reconciliation_3" xfId="1332"/>
    <cellStyle name="_Arrears 2 (Raj)_(05) CAR Dec-07_(27) Nov-09 (AL)" xfId="1333"/>
    <cellStyle name="_Arrears 2 (Raj)_(05) CAR Dec-07_(27) Nov-09 (AL)_IBM_Grouped(2)" xfId="1334"/>
    <cellStyle name="_Arrears 2 (Raj)_(05) CAR Dec-07_(27) Nov-09 (AL)_IBM_Grouped(2)_Recon" xfId="1335"/>
    <cellStyle name="_Arrears 2 (Raj)_(05) CAR Dec-07_(27) Nov-09 (AL)_IBM_Grouped(2)_Recon to Segmental Report" xfId="1336"/>
    <cellStyle name="_Arrears 2 (Raj)_(05) CAR Dec-07_(27) Nov-09 (AL)_IBM_Grouped(2)_Recon_1" xfId="1337"/>
    <cellStyle name="_Arrears 2 (Raj)_(05) CAR Dec-07_(27) Nov-09 (AL)_IBM_Grouped(2)_Recon_2" xfId="1338"/>
    <cellStyle name="_Arrears 2 (Raj)_(05) CAR Dec-07_(27) Nov-09 (AL)_IBM_Grouped(2)_Recon_3" xfId="1339"/>
    <cellStyle name="_Arrears 2 (Raj)_(05) CAR Dec-07_(27) Nov-09 (AL)_IBM_Grouped(2)_Recon_4" xfId="1340"/>
    <cellStyle name="_Arrears 2 (Raj)_(05) CAR Dec-07_(27) Nov-09 (AL)_IBM_Grouped(2)_Reconciliation" xfId="1341"/>
    <cellStyle name="_Arrears 2 (Raj)_(05) CAR Dec-07_(27) Nov-09 (AL)_IBM_Grouped(2)_Reconciliation_1" xfId="1342"/>
    <cellStyle name="_Arrears 2 (Raj)_(05) CAR Dec-07_(27) Nov-09 (AL)_IBM_Grouped(2)_Reconciliation_2" xfId="1343"/>
    <cellStyle name="_Arrears 2 (Raj)_(05) CAR Dec-07_(27) Nov-09 (AL)_IBM_Grouped(2)_Reconciliation_3" xfId="1344"/>
    <cellStyle name="_Arrears 2 (Raj)_(05) CAR Dec-07_(27) Nov-09 (AL)_Recon" xfId="1345"/>
    <cellStyle name="_Arrears 2 (Raj)_(05) CAR Dec-07_(27) Nov-09 (AL)_Recon W1" xfId="1346"/>
    <cellStyle name="_Arrears 2 (Raj)_(05) CAR Dec-07_(27) Nov-09 (AL)_Recon_1" xfId="1347"/>
    <cellStyle name="_Arrears 2 (Raj)_(05) CAR Dec-07_(27) Nov-09 (AL)_Recon_2" xfId="1348"/>
    <cellStyle name="_Arrears 2 (Raj)_(05) CAR Dec-07_(27) Nov-09 (AL)_Recon_3" xfId="1349"/>
    <cellStyle name="_Arrears 2 (Raj)_(05) CAR Dec-07_(27) Nov-09 (AL)_Reconciliation" xfId="1350"/>
    <cellStyle name="_Arrears 2 (Raj)_(05) CAR Dec-07_(27) Nov-09 (AL)_Reconciliation_1" xfId="1351"/>
    <cellStyle name="_Arrears 2 (Raj)_(05) CAR Dec-07_(27) Nov-09 (AL)_Reconciliation_2" xfId="1352"/>
    <cellStyle name="_Arrears 2 (Raj)_(05) CAR Dec-07_(27) Nov-09 (AL)_Reconciliation_3" xfId="1353"/>
    <cellStyle name="_Arrears 2 (Raj)_(05) CAR Dec-07_31.12.09 Mauritius-USD based ledger - Final1" xfId="1354"/>
    <cellStyle name="_Arrears 2 (Raj)_(05) CAR Dec-07_Book1 (4)" xfId="1355"/>
    <cellStyle name="_Arrears 2 (Raj)_(05) CAR Dec-07_Book4" xfId="1356"/>
    <cellStyle name="_Arrears 2 (Raj)_(05) CAR Dec-07_Book4_Recon" xfId="1357"/>
    <cellStyle name="_Arrears 2 (Raj)_(05) CAR Dec-07_Book4_Recon W1" xfId="1358"/>
    <cellStyle name="_Arrears 2 (Raj)_(05) CAR Dec-07_Book4_Recon_1" xfId="1359"/>
    <cellStyle name="_Arrears 2 (Raj)_(05) CAR Dec-07_Book4_Recon_2" xfId="1360"/>
    <cellStyle name="_Arrears 2 (Raj)_(05) CAR Dec-07_Book4_Recon_3" xfId="1361"/>
    <cellStyle name="_Arrears 2 (Raj)_(05) CAR Dec-07_Book4_Reconciliation" xfId="1362"/>
    <cellStyle name="_Arrears 2 (Raj)_(05) CAR Dec-07_Book4_Reconciliation_1" xfId="1363"/>
    <cellStyle name="_Arrears 2 (Raj)_(05) CAR Dec-07_Book4_Reconciliation_2" xfId="1364"/>
    <cellStyle name="_Arrears 2 (Raj)_(05) CAR Dec-07_Book4_Reconciliation_3" xfId="1365"/>
    <cellStyle name="_Arrears 2 (Raj)_(05) CAR Dec-07_capital adequacy September 2009" xfId="1366"/>
    <cellStyle name="_Arrears 2 (Raj)_(05) CAR Dec-07_capital adequacy September 2009_IBM_Grouped(2)" xfId="1367"/>
    <cellStyle name="_Arrears 2 (Raj)_(05) CAR Dec-07_capital adequacy September 2009_IBM_Grouped(2)_Recon" xfId="1368"/>
    <cellStyle name="_Arrears 2 (Raj)_(05) CAR Dec-07_capital adequacy September 2009_IBM_Grouped(2)_Recon to Segmental Report" xfId="1369"/>
    <cellStyle name="_Arrears 2 (Raj)_(05) CAR Dec-07_capital adequacy September 2009_IBM_Grouped(2)_Recon_1" xfId="1370"/>
    <cellStyle name="_Arrears 2 (Raj)_(05) CAR Dec-07_capital adequacy September 2009_IBM_Grouped(2)_Recon_2" xfId="1371"/>
    <cellStyle name="_Arrears 2 (Raj)_(05) CAR Dec-07_capital adequacy September 2009_IBM_Grouped(2)_Recon_3" xfId="1372"/>
    <cellStyle name="_Arrears 2 (Raj)_(05) CAR Dec-07_capital adequacy September 2009_IBM_Grouped(2)_Recon_4" xfId="1373"/>
    <cellStyle name="_Arrears 2 (Raj)_(05) CAR Dec-07_capital adequacy September 2009_IBM_Grouped(2)_Reconciliation" xfId="1374"/>
    <cellStyle name="_Arrears 2 (Raj)_(05) CAR Dec-07_capital adequacy September 2009_IBM_Grouped(2)_Reconciliation_1" xfId="1375"/>
    <cellStyle name="_Arrears 2 (Raj)_(05) CAR Dec-07_capital adequacy September 2009_IBM_Grouped(2)_Reconciliation_2" xfId="1376"/>
    <cellStyle name="_Arrears 2 (Raj)_(05) CAR Dec-07_capital adequacy September 2009_IBM_Grouped(2)_Reconciliation_3" xfId="1377"/>
    <cellStyle name="_Arrears 2 (Raj)_(05) CAR Dec-07_capital adequacy September 2009_Recon" xfId="1378"/>
    <cellStyle name="_Arrears 2 (Raj)_(05) CAR Dec-07_capital adequacy September 2009_Recon W1" xfId="1379"/>
    <cellStyle name="_Arrears 2 (Raj)_(05) CAR Dec-07_capital adequacy September 2009_Recon_1" xfId="1380"/>
    <cellStyle name="_Arrears 2 (Raj)_(05) CAR Dec-07_capital adequacy September 2009_Recon_2" xfId="1381"/>
    <cellStyle name="_Arrears 2 (Raj)_(05) CAR Dec-07_capital adequacy September 2009_Recon_3" xfId="1382"/>
    <cellStyle name="_Arrears 2 (Raj)_(05) CAR Dec-07_capital adequacy September 2009_Reconciliation" xfId="1383"/>
    <cellStyle name="_Arrears 2 (Raj)_(05) CAR Dec-07_capital adequacy September 2009_Reconciliation_1" xfId="1384"/>
    <cellStyle name="_Arrears 2 (Raj)_(05) CAR Dec-07_capital adequacy September 2009_Reconciliation_2" xfId="1385"/>
    <cellStyle name="_Arrears 2 (Raj)_(05) CAR Dec-07_capital adequacy September 2009_Reconciliation_3" xfId="1386"/>
    <cellStyle name="_Arrears 2 (Raj)_(05) CAR Dec-07_Copy of Mauritius-USD based ledger" xfId="1387"/>
    <cellStyle name="_Arrears 2 (Raj)_(05) CAR Dec-07_Copy of Mauritius-USD based ledger_Recon" xfId="1388"/>
    <cellStyle name="_Arrears 2 (Raj)_(05) CAR Dec-07_Copy of Mauritius-USD based ledger_Recon W1" xfId="1389"/>
    <cellStyle name="_Arrears 2 (Raj)_(05) CAR Dec-07_Copy of Mauritius-USD based ledger_Recon_1" xfId="1390"/>
    <cellStyle name="_Arrears 2 (Raj)_(05) CAR Dec-07_Copy of Mauritius-USD based ledger_Recon_2" xfId="1391"/>
    <cellStyle name="_Arrears 2 (Raj)_(05) CAR Dec-07_Copy of Mauritius-USD based ledger_Recon_3" xfId="1392"/>
    <cellStyle name="_Arrears 2 (Raj)_(05) CAR Dec-07_Copy of Mauritius-USD based ledger_Reconciliation" xfId="1393"/>
    <cellStyle name="_Arrears 2 (Raj)_(05) CAR Dec-07_Copy of Mauritius-USD based ledger_Reconciliation_1" xfId="1394"/>
    <cellStyle name="_Arrears 2 (Raj)_(05) CAR Dec-07_Copy of Mauritius-USD based ledger_Reconciliation_2" xfId="1395"/>
    <cellStyle name="_Arrears 2 (Raj)_(05) CAR Dec-07_Copy of Mauritius-USD based ledger_Reconciliation_3" xfId="1396"/>
    <cellStyle name="_Arrears 2 (Raj)_(05) CAR Dec-07_IBM_Grouped(2)" xfId="1397"/>
    <cellStyle name="_Arrears 2 (Raj)_(05) CAR Dec-07_IBM_Grouped(2)_Recon" xfId="1398"/>
    <cellStyle name="_Arrears 2 (Raj)_(05) CAR Dec-07_IBM_Grouped(2)_Recon W1" xfId="1399"/>
    <cellStyle name="_Arrears 2 (Raj)_(05) CAR Dec-07_IBM_Grouped(2)_Recon_1" xfId="1400"/>
    <cellStyle name="_Arrears 2 (Raj)_(05) CAR Dec-07_IBM_Grouped(2)_Recon_2" xfId="1401"/>
    <cellStyle name="_Arrears 2 (Raj)_(05) CAR Dec-07_IBM_Grouped(2)_Recon_3" xfId="1402"/>
    <cellStyle name="_Arrears 2 (Raj)_(05) CAR Dec-07_IBM_Grouped(2)_Reconciliation" xfId="1403"/>
    <cellStyle name="_Arrears 2 (Raj)_(05) CAR Dec-07_IBM_Grouped(2)_Reconciliation_1" xfId="1404"/>
    <cellStyle name="_Arrears 2 (Raj)_(05) CAR Dec-07_IBM_Grouped(2)_Reconciliation_2" xfId="1405"/>
    <cellStyle name="_Arrears 2 (Raj)_(05) CAR Dec-07_IBM_Grouped(2)_Reconciliation_3" xfId="1406"/>
    <cellStyle name="_Arrears 2 (Raj)_(05) CAR Dec-07_IBM_Grouped_USD" xfId="1407"/>
    <cellStyle name="_Arrears 2 (Raj)_(05) CAR Dec-07_IBM_Grouped_USD_Recon" xfId="1408"/>
    <cellStyle name="_Arrears 2 (Raj)_(05) CAR Dec-07_IBM_Grouped_USD_Recon W1" xfId="1409"/>
    <cellStyle name="_Arrears 2 (Raj)_(05) CAR Dec-07_IBM_Grouped_USD_Recon_1" xfId="1410"/>
    <cellStyle name="_Arrears 2 (Raj)_(05) CAR Dec-07_IBM_Grouped_USD_Recon_2" xfId="1411"/>
    <cellStyle name="_Arrears 2 (Raj)_(05) CAR Dec-07_IBM_Grouped_USD_Recon_3" xfId="1412"/>
    <cellStyle name="_Arrears 2 (Raj)_(05) CAR Dec-07_IBM_Grouped_USD_Reconciliation" xfId="1413"/>
    <cellStyle name="_Arrears 2 (Raj)_(05) CAR Dec-07_IBM_Grouped_USD_Reconciliation_1" xfId="1414"/>
    <cellStyle name="_Arrears 2 (Raj)_(05) CAR Dec-07_IBM_Grouped_USD_Reconciliation_2" xfId="1415"/>
    <cellStyle name="_Arrears 2 (Raj)_(05) CAR Dec-07_IBM_Grouped_USD_Reconciliation_3" xfId="1416"/>
    <cellStyle name="_Arrears 2 (Raj)_(05) CAR Dec-07_IBM_Grouped_ZAR" xfId="1417"/>
    <cellStyle name="_Arrears 2 (Raj)_(05) CAR Dec-07_IBM_Grouped_ZAR_Recon" xfId="1418"/>
    <cellStyle name="_Arrears 2 (Raj)_(05) CAR Dec-07_IBM_Grouped_ZAR_Recon W1" xfId="1419"/>
    <cellStyle name="_Arrears 2 (Raj)_(05) CAR Dec-07_IBM_Grouped_ZAR_Recon_1" xfId="1420"/>
    <cellStyle name="_Arrears 2 (Raj)_(05) CAR Dec-07_IBM_Grouped_ZAR_Recon_2" xfId="1421"/>
    <cellStyle name="_Arrears 2 (Raj)_(05) CAR Dec-07_IBM_Grouped_ZAR_Recon_3" xfId="1422"/>
    <cellStyle name="_Arrears 2 (Raj)_(05) CAR Dec-07_IBM_Grouped_ZAR_Reconciliation" xfId="1423"/>
    <cellStyle name="_Arrears 2 (Raj)_(05) CAR Dec-07_IBM_Grouped_ZAR_Reconciliation_1" xfId="1424"/>
    <cellStyle name="_Arrears 2 (Raj)_(05) CAR Dec-07_IBM_Grouped_ZAR_Reconciliation_2" xfId="1425"/>
    <cellStyle name="_Arrears 2 (Raj)_(05) CAR Dec-07_IBM_Grouped_ZAR_Reconciliation_3" xfId="1426"/>
    <cellStyle name="_Arrears 2 (Raj)_(05) CAR Dec-07_Liquidity and repricing" xfId="1427"/>
    <cellStyle name="_Arrears 2 (Raj)_(05) CAR Dec-07_Liquidity and repricing_IBM_Grouped(2)" xfId="1428"/>
    <cellStyle name="_Arrears 2 (Raj)_(05) CAR Dec-07_Liquidity and repricing_IBM_Grouped(2)_Recon" xfId="1429"/>
    <cellStyle name="_Arrears 2 (Raj)_(05) CAR Dec-07_Liquidity and repricing_IBM_Grouped(2)_Recon to Segmental Report" xfId="1430"/>
    <cellStyle name="_Arrears 2 (Raj)_(05) CAR Dec-07_Liquidity and repricing_IBM_Grouped(2)_Recon_1" xfId="1431"/>
    <cellStyle name="_Arrears 2 (Raj)_(05) CAR Dec-07_Liquidity and repricing_IBM_Grouped(2)_Recon_2" xfId="1432"/>
    <cellStyle name="_Arrears 2 (Raj)_(05) CAR Dec-07_Liquidity and repricing_IBM_Grouped(2)_Recon_3" xfId="1433"/>
    <cellStyle name="_Arrears 2 (Raj)_(05) CAR Dec-07_Liquidity and repricing_IBM_Grouped(2)_Recon_4" xfId="1434"/>
    <cellStyle name="_Arrears 2 (Raj)_(05) CAR Dec-07_Liquidity and repricing_IBM_Grouped(2)_Reconciliation" xfId="1435"/>
    <cellStyle name="_Arrears 2 (Raj)_(05) CAR Dec-07_Liquidity and repricing_IBM_Grouped(2)_Reconciliation_1" xfId="1436"/>
    <cellStyle name="_Arrears 2 (Raj)_(05) CAR Dec-07_Liquidity and repricing_IBM_Grouped(2)_Reconciliation_2" xfId="1437"/>
    <cellStyle name="_Arrears 2 (Raj)_(05) CAR Dec-07_Liquidity and repricing_IBM_Grouped(2)_Reconciliation_3" xfId="1438"/>
    <cellStyle name="_Arrears 2 (Raj)_(05) CAR Dec-07_Liquidity and repricing_Recon" xfId="1439"/>
    <cellStyle name="_Arrears 2 (Raj)_(05) CAR Dec-07_Liquidity and repricing_Recon W1" xfId="1440"/>
    <cellStyle name="_Arrears 2 (Raj)_(05) CAR Dec-07_Liquidity and repricing_Recon_1" xfId="1441"/>
    <cellStyle name="_Arrears 2 (Raj)_(05) CAR Dec-07_Liquidity and repricing_Recon_2" xfId="1442"/>
    <cellStyle name="_Arrears 2 (Raj)_(05) CAR Dec-07_Liquidity and repricing_Recon_3" xfId="1443"/>
    <cellStyle name="_Arrears 2 (Raj)_(05) CAR Dec-07_Liquidity and repricing_Reconciliation" xfId="1444"/>
    <cellStyle name="_Arrears 2 (Raj)_(05) CAR Dec-07_Liquidity and repricing_Reconciliation_1" xfId="1445"/>
    <cellStyle name="_Arrears 2 (Raj)_(05) CAR Dec-07_Liquidity and repricing_Reconciliation_2" xfId="1446"/>
    <cellStyle name="_Arrears 2 (Raj)_(05) CAR Dec-07_Liquidity and repricing_Reconciliation_3" xfId="1447"/>
    <cellStyle name="_Arrears 2 (Raj)_(05) CAR Dec-07_NOP 2010 01 31 USD BASED" xfId="1448"/>
    <cellStyle name="_Arrears 2 (Raj)_(05) CAR Dec-07_NOP 2010 01 31 USD BASED_Report Finance" xfId="1449"/>
    <cellStyle name="_Arrears 2 (Raj)_(05) CAR Dec-07_NOP 2010 02 28 USD BASED Final" xfId="1450"/>
    <cellStyle name="_Arrears 2 (Raj)_(05) CAR Dec-07_NOP 2010 02 28 USD BASED Final_Report Finance" xfId="1451"/>
    <cellStyle name="_Arrears 2 (Raj)_(05) CAR Dec-07_NOP 2010 03 31 USD BASEDrevised" xfId="1452"/>
    <cellStyle name="_Arrears 2 (Raj)_(05) CAR Dec-07_NOP 2010 03 31 USD BASEDrevised_Report Finance" xfId="1453"/>
    <cellStyle name="_Arrears 2 (Raj)_(05) CAR Dec-07_NOP 2010 04 30" xfId="1454"/>
    <cellStyle name="_Arrears 2 (Raj)_(05) CAR Dec-07_NOP 2010 04 30_Recon" xfId="1455"/>
    <cellStyle name="_Arrears 2 (Raj)_(05) CAR Dec-07_NOP 2010 04 30_Recon W1" xfId="1456"/>
    <cellStyle name="_Arrears 2 (Raj)_(05) CAR Dec-07_NOP 2010 04 30_Recon_1" xfId="1457"/>
    <cellStyle name="_Arrears 2 (Raj)_(05) CAR Dec-07_NOP 2010 04 30_Recon_2" xfId="1458"/>
    <cellStyle name="_Arrears 2 (Raj)_(05) CAR Dec-07_NOP 2010 04 30_Recon_3" xfId="1459"/>
    <cellStyle name="_Arrears 2 (Raj)_(05) CAR Dec-07_NOP 2010 04 30_Reconciliation" xfId="1460"/>
    <cellStyle name="_Arrears 2 (Raj)_(05) CAR Dec-07_NOP 2010 04 30_Reconciliation_1" xfId="1461"/>
    <cellStyle name="_Arrears 2 (Raj)_(05) CAR Dec-07_NOP 2010 04 30_Reconciliation_2" xfId="1462"/>
    <cellStyle name="_Arrears 2 (Raj)_(05) CAR Dec-07_NOP 2010 04 30_Reconciliation_3" xfId="1463"/>
    <cellStyle name="_Arrears 2 (Raj)_(05) CAR Dec-07_NOP 2010 04 30_Report Finance" xfId="1464"/>
    <cellStyle name="_Arrears 2 (Raj)_(05) CAR Dec-07_ORIGINAL NOP 2009 12 31 USD BASED" xfId="1465"/>
    <cellStyle name="_Arrears 2 (Raj)_(05) CAR Dec-07_ORIGINAL NOP 2009 12 31 USD BASED_Report Finance" xfId="1466"/>
    <cellStyle name="_Arrears 2 (Raj)_(05) CAR Dec-07_Recon" xfId="1467"/>
    <cellStyle name="_Arrears 2 (Raj)_(05) CAR Dec-07_Recon W1" xfId="1468"/>
    <cellStyle name="_Arrears 2 (Raj)_(05) CAR Dec-07_Recon_1" xfId="1469"/>
    <cellStyle name="_Arrears 2 (Raj)_(05) CAR Dec-07_Recon_2" xfId="1470"/>
    <cellStyle name="_Arrears 2 (Raj)_(05) CAR Dec-07_Recon_3" xfId="1471"/>
    <cellStyle name="_Arrears 2 (Raj)_(05) CAR Dec-07_Reconciliation" xfId="1472"/>
    <cellStyle name="_Arrears 2 (Raj)_(05) CAR Dec-07_Reconciliation_1" xfId="1473"/>
    <cellStyle name="_Arrears 2 (Raj)_(05) CAR Dec-07_Reconciliation_2" xfId="1474"/>
    <cellStyle name="_Arrears 2 (Raj)_(05) CAR Dec-07_Reconciliation_3" xfId="1475"/>
    <cellStyle name="_Arrears 2 (Raj)_(05) CAR Dec-07_SC_Treasury_Other" xfId="1476"/>
    <cellStyle name="_Arrears 2 (Raj)_(05) CAR Dec-07_SC_Treasury_Other_Recon" xfId="1477"/>
    <cellStyle name="_Arrears 2 (Raj)_(05) CAR Dec-07_SC_Treasury_Other_Recon_1" xfId="1478"/>
    <cellStyle name="_Arrears 2 (Raj)_(05) CAR Dec-07_SC_Treasury_Other_Recon_2" xfId="1479"/>
    <cellStyle name="_Arrears 2 (Raj)_(05) CAR Dec-07_SC_Treasury_Other_Recon_3" xfId="1480"/>
    <cellStyle name="_Arrears 2 (Raj)_(05) CAR Dec-07_SC_Treasury_Other_Reconciliation" xfId="1481"/>
    <cellStyle name="_Arrears 2 (Raj)_(05) CAR Dec-07_SC_Treasury_Other_Reconciliation_1" xfId="1482"/>
    <cellStyle name="_Arrears 2 (Raj)_(05) CAR Dec-07_Sheet1" xfId="1483"/>
    <cellStyle name="_Arrears 2 (Raj)_(26) Oct-09 (AL)" xfId="1484"/>
    <cellStyle name="_Arrears 2 (Raj)_(26) Oct-09 (AL)_IBM_Grouped(2)" xfId="1485"/>
    <cellStyle name="_Arrears 2 (Raj)_(26) Oct-09 (AL)_IBM_Grouped(2)_Recon" xfId="1486"/>
    <cellStyle name="_Arrears 2 (Raj)_(26) Oct-09 (AL)_IBM_Grouped(2)_Recon to Segmental Report" xfId="1487"/>
    <cellStyle name="_Arrears 2 (Raj)_(26) Oct-09 (AL)_IBM_Grouped(2)_Recon_1" xfId="1488"/>
    <cellStyle name="_Arrears 2 (Raj)_(26) Oct-09 (AL)_IBM_Grouped(2)_Recon_2" xfId="1489"/>
    <cellStyle name="_Arrears 2 (Raj)_(26) Oct-09 (AL)_IBM_Grouped(2)_Recon_3" xfId="1490"/>
    <cellStyle name="_Arrears 2 (Raj)_(26) Oct-09 (AL)_IBM_Grouped(2)_Recon_4" xfId="1491"/>
    <cellStyle name="_Arrears 2 (Raj)_(26) Oct-09 (AL)_IBM_Grouped(2)_Reconciliation" xfId="1492"/>
    <cellStyle name="_Arrears 2 (Raj)_(26) Oct-09 (AL)_IBM_Grouped(2)_Reconciliation_1" xfId="1493"/>
    <cellStyle name="_Arrears 2 (Raj)_(26) Oct-09 (AL)_IBM_Grouped(2)_Reconciliation_2" xfId="1494"/>
    <cellStyle name="_Arrears 2 (Raj)_(26) Oct-09 (AL)_IBM_Grouped(2)_Reconciliation_3" xfId="1495"/>
    <cellStyle name="_Arrears 2 (Raj)_(26) Oct-09 (AL)_Recon" xfId="1496"/>
    <cellStyle name="_Arrears 2 (Raj)_(26) Oct-09 (AL)_Recon W1" xfId="1497"/>
    <cellStyle name="_Arrears 2 (Raj)_(26) Oct-09 (AL)_Recon_1" xfId="1498"/>
    <cellStyle name="_Arrears 2 (Raj)_(26) Oct-09 (AL)_Recon_2" xfId="1499"/>
    <cellStyle name="_Arrears 2 (Raj)_(26) Oct-09 (AL)_Recon_3" xfId="1500"/>
    <cellStyle name="_Arrears 2 (Raj)_(26) Oct-09 (AL)_Reconciliation" xfId="1501"/>
    <cellStyle name="_Arrears 2 (Raj)_(26) Oct-09 (AL)_Reconciliation_1" xfId="1502"/>
    <cellStyle name="_Arrears 2 (Raj)_(26) Oct-09 (AL)_Reconciliation_2" xfId="1503"/>
    <cellStyle name="_Arrears 2 (Raj)_(26) Oct-09 (AL)_Reconciliation_3" xfId="1504"/>
    <cellStyle name="_Arrears 2 (Raj)_(27) Nov-09 (AL)" xfId="1505"/>
    <cellStyle name="_Arrears 2 (Raj)_(27) Nov-09 (AL)_IBM_Grouped(2)" xfId="1506"/>
    <cellStyle name="_Arrears 2 (Raj)_(27) Nov-09 (AL)_IBM_Grouped(2)_Recon" xfId="1507"/>
    <cellStyle name="_Arrears 2 (Raj)_(27) Nov-09 (AL)_IBM_Grouped(2)_Recon to Segmental Report" xfId="1508"/>
    <cellStyle name="_Arrears 2 (Raj)_(27) Nov-09 (AL)_IBM_Grouped(2)_Recon_1" xfId="1509"/>
    <cellStyle name="_Arrears 2 (Raj)_(27) Nov-09 (AL)_IBM_Grouped(2)_Recon_2" xfId="1510"/>
    <cellStyle name="_Arrears 2 (Raj)_(27) Nov-09 (AL)_IBM_Grouped(2)_Recon_3" xfId="1511"/>
    <cellStyle name="_Arrears 2 (Raj)_(27) Nov-09 (AL)_IBM_Grouped(2)_Recon_4" xfId="1512"/>
    <cellStyle name="_Arrears 2 (Raj)_(27) Nov-09 (AL)_IBM_Grouped(2)_Reconciliation" xfId="1513"/>
    <cellStyle name="_Arrears 2 (Raj)_(27) Nov-09 (AL)_IBM_Grouped(2)_Reconciliation_1" xfId="1514"/>
    <cellStyle name="_Arrears 2 (Raj)_(27) Nov-09 (AL)_IBM_Grouped(2)_Reconciliation_2" xfId="1515"/>
    <cellStyle name="_Arrears 2 (Raj)_(27) Nov-09 (AL)_IBM_Grouped(2)_Reconciliation_3" xfId="1516"/>
    <cellStyle name="_Arrears 2 (Raj)_(27) Nov-09 (AL)_Recon" xfId="1517"/>
    <cellStyle name="_Arrears 2 (Raj)_(27) Nov-09 (AL)_Recon W1" xfId="1518"/>
    <cellStyle name="_Arrears 2 (Raj)_(27) Nov-09 (AL)_Recon_1" xfId="1519"/>
    <cellStyle name="_Arrears 2 (Raj)_(27) Nov-09 (AL)_Recon_2" xfId="1520"/>
    <cellStyle name="_Arrears 2 (Raj)_(27) Nov-09 (AL)_Recon_3" xfId="1521"/>
    <cellStyle name="_Arrears 2 (Raj)_(27) Nov-09 (AL)_Reconciliation" xfId="1522"/>
    <cellStyle name="_Arrears 2 (Raj)_(27) Nov-09 (AL)_Reconciliation_1" xfId="1523"/>
    <cellStyle name="_Arrears 2 (Raj)_(27) Nov-09 (AL)_Reconciliation_2" xfId="1524"/>
    <cellStyle name="_Arrears 2 (Raj)_(27) Nov-09 (AL)_Reconciliation_3" xfId="1525"/>
    <cellStyle name="_Arrears 2 (Raj)_08_IBM_A2.2.1 to A2.2.15_Statutory workings - 31 03 08" xfId="1526"/>
    <cellStyle name="_Arrears 2 (Raj)_08_IBM_A2.2.1 to A2.2.15_Statutory workings - 31 03 08_31.12.09 Mauritius-USD based ledger - Final1" xfId="1527"/>
    <cellStyle name="_Arrears 2 (Raj)_08_IBM_A2.2.1 to A2.2.15_Statutory workings - 31 03 08_Book4" xfId="1528"/>
    <cellStyle name="_Arrears 2 (Raj)_08_IBM_A2.2.1 to A2.2.15_Statutory workings - 31 03 08_Book4_IBM_Grouped(2)" xfId="1529"/>
    <cellStyle name="_Arrears 2 (Raj)_08_IBM_A2.2.1 to A2.2.15_Statutory workings - 31 03 08_Book4_IBM_Grouped(2)_Recon" xfId="1530"/>
    <cellStyle name="_Arrears 2 (Raj)_08_IBM_A2.2.1 to A2.2.15_Statutory workings - 31 03 08_Book4_IBM_Grouped(2)_Recon to Segmental Report" xfId="1531"/>
    <cellStyle name="_Arrears 2 (Raj)_08_IBM_A2.2.1 to A2.2.15_Statutory workings - 31 03 08_Book4_IBM_Grouped(2)_Recon_1" xfId="1532"/>
    <cellStyle name="_Arrears 2 (Raj)_08_IBM_A2.2.1 to A2.2.15_Statutory workings - 31 03 08_Book4_IBM_Grouped(2)_Recon_2" xfId="1533"/>
    <cellStyle name="_Arrears 2 (Raj)_08_IBM_A2.2.1 to A2.2.15_Statutory workings - 31 03 08_Book4_IBM_Grouped(2)_Recon_3" xfId="1534"/>
    <cellStyle name="_Arrears 2 (Raj)_08_IBM_A2.2.1 to A2.2.15_Statutory workings - 31 03 08_Book4_IBM_Grouped(2)_Recon_4" xfId="1535"/>
    <cellStyle name="_Arrears 2 (Raj)_08_IBM_A2.2.1 to A2.2.15_Statutory workings - 31 03 08_Book4_IBM_Grouped(2)_Reconciliation" xfId="1536"/>
    <cellStyle name="_Arrears 2 (Raj)_08_IBM_A2.2.1 to A2.2.15_Statutory workings - 31 03 08_Book4_IBM_Grouped(2)_Reconciliation_1" xfId="1537"/>
    <cellStyle name="_Arrears 2 (Raj)_08_IBM_A2.2.1 to A2.2.15_Statutory workings - 31 03 08_Book4_IBM_Grouped(2)_Reconciliation_2" xfId="1538"/>
    <cellStyle name="_Arrears 2 (Raj)_08_IBM_A2.2.1 to A2.2.15_Statutory workings - 31 03 08_Book4_IBM_Grouped(2)_Reconciliation_3" xfId="1539"/>
    <cellStyle name="_Arrears 2 (Raj)_08_IBM_A2.2.1 to A2.2.15_Statutory workings - 31 03 08_Book4_Recon" xfId="1540"/>
    <cellStyle name="_Arrears 2 (Raj)_08_IBM_A2.2.1 to A2.2.15_Statutory workings - 31 03 08_Book4_Recon W1" xfId="1541"/>
    <cellStyle name="_Arrears 2 (Raj)_08_IBM_A2.2.1 to A2.2.15_Statutory workings - 31 03 08_Book4_Recon_1" xfId="1542"/>
    <cellStyle name="_Arrears 2 (Raj)_08_IBM_A2.2.1 to A2.2.15_Statutory workings - 31 03 08_Book4_Recon_2" xfId="1543"/>
    <cellStyle name="_Arrears 2 (Raj)_08_IBM_A2.2.1 to A2.2.15_Statutory workings - 31 03 08_Book4_Recon_3" xfId="1544"/>
    <cellStyle name="_Arrears 2 (Raj)_08_IBM_A2.2.1 to A2.2.15_Statutory workings - 31 03 08_Book4_Reconciliation" xfId="1545"/>
    <cellStyle name="_Arrears 2 (Raj)_08_IBM_A2.2.1 to A2.2.15_Statutory workings - 31 03 08_Book4_Reconciliation_1" xfId="1546"/>
    <cellStyle name="_Arrears 2 (Raj)_08_IBM_A2.2.1 to A2.2.15_Statutory workings - 31 03 08_Book4_Reconciliation_2" xfId="1547"/>
    <cellStyle name="_Arrears 2 (Raj)_08_IBM_A2.2.1 to A2.2.15_Statutory workings - 31 03 08_Book4_Reconciliation_3" xfId="1548"/>
    <cellStyle name="_Arrears 2 (Raj)_08_IBM_A2.2.1 to A2.2.15_Statutory workings - 31 03 08_Book5" xfId="1549"/>
    <cellStyle name="_Arrears 2 (Raj)_08_IBM_A2.2.1 to A2.2.15_Statutory workings - 31 03 08_Book5_(19) Loan Feb-11(Feb-11 figures)" xfId="1550"/>
    <cellStyle name="_Arrears 2 (Raj)_08_IBM_A2.2.1 to A2.2.15_Statutory workings - 31 03 08_Recon" xfId="1551"/>
    <cellStyle name="_Arrears 2 (Raj)_08_IBM_A2.2.1 to A2.2.15_Statutory workings - 31 03 08_Recon W1" xfId="1552"/>
    <cellStyle name="_Arrears 2 (Raj)_08_IBM_A2.2.1 to A2.2.15_Statutory workings - 31 03 08_Recon_1" xfId="1553"/>
    <cellStyle name="_Arrears 2 (Raj)_08_IBM_A2.2.1 to A2.2.15_Statutory workings - 31 03 08_Recon_2" xfId="1554"/>
    <cellStyle name="_Arrears 2 (Raj)_08_IBM_A2.2.1 to A2.2.15_Statutory workings - 31 03 08_Recon_3" xfId="1555"/>
    <cellStyle name="_Arrears 2 (Raj)_08_IBM_A2.2.1 to A2.2.15_Statutory workings - 31 03 08_Reconciliation" xfId="1556"/>
    <cellStyle name="_Arrears 2 (Raj)_08_IBM_A2.2.1 to A2.2.15_Statutory workings - 31 03 08_Reconciliation_1" xfId="1557"/>
    <cellStyle name="_Arrears 2 (Raj)_08_IBM_A2.2.1 to A2.2.15_Statutory workings - 31 03 08_Reconciliation_2" xfId="1558"/>
    <cellStyle name="_Arrears 2 (Raj)_08_IBM_A2.2.1 to A2.2.15_Statutory workings - 31 03 08_Reconciliation_3" xfId="1559"/>
    <cellStyle name="_Arrears 2 (Raj)_08_IBM_A2.2.1 to A2.2.15_Statutory workings - 31 03 08_RELATED PARTY-2010 05 31" xfId="1560"/>
    <cellStyle name="_Arrears 2 (Raj)_08_IBM_A2.2.1 to A2.2.15_Statutory workings - 31 03 08_RELATED PARTY-2010 05 31_(19) Loan Feb-11(Feb-11 figures)" xfId="1561"/>
    <cellStyle name="_Arrears 2 (Raj)_08_IBM_A2.2.1 to A2.2.15_Statutory workings - 31 03 08_Sheet1" xfId="1562"/>
    <cellStyle name="_Arrears 2 (Raj)_08_IBM_N4.1_Provisional Tax workings Mar_Deven" xfId="1563"/>
    <cellStyle name="_Arrears 2 (Raj)_08_IBM_N4.1_Provisional Tax workings Mar_Deven_Recon" xfId="1564"/>
    <cellStyle name="_Arrears 2 (Raj)_08_IBM_N4.1_Provisional Tax workings Mar_Deven_Recon W1" xfId="1565"/>
    <cellStyle name="_Arrears 2 (Raj)_08_IBM_N4.1_Provisional Tax workings Mar_Deven_Recon_1" xfId="1566"/>
    <cellStyle name="_Arrears 2 (Raj)_08_IBM_N4.1_Provisional Tax workings Mar_Deven_Recon_2" xfId="1567"/>
    <cellStyle name="_Arrears 2 (Raj)_08_IBM_N4.1_Provisional Tax workings Mar_Deven_Recon_3" xfId="1568"/>
    <cellStyle name="_Arrears 2 (Raj)_08_IBM_N4.1_Provisional Tax workings Mar_Deven_Reconciliation" xfId="1569"/>
    <cellStyle name="_Arrears 2 (Raj)_08_IBM_N4.1_Provisional Tax workings Mar_Deven_Reconciliation_1" xfId="1570"/>
    <cellStyle name="_Arrears 2 (Raj)_08_IBM_N4.1_Provisional Tax workings Mar_Deven_Reconciliation_2" xfId="1571"/>
    <cellStyle name="_Arrears 2 (Raj)_08_IBM_N4.1_Provisional Tax workings Mar_Deven_Reconciliation_3" xfId="1572"/>
    <cellStyle name="_Arrears 2 (Raj)_08_IBM_N4.1_Provisional Tax workings Mar_Deven_Sheet1" xfId="1573"/>
    <cellStyle name="_Arrears 2 (Raj)_31.12.09 Mauritius-USD based ledger - Final1" xfId="1574"/>
    <cellStyle name="_Arrears 2 (Raj)_audit adjustment 2007" xfId="1575"/>
    <cellStyle name="_Arrears 2 (Raj)_audit adjustment 2007_(26) Oct-09 (AL)" xfId="1576"/>
    <cellStyle name="_Arrears 2 (Raj)_audit adjustment 2007_(26) Oct-09 (AL)_IBM_Grouped(2)" xfId="1577"/>
    <cellStyle name="_Arrears 2 (Raj)_audit adjustment 2007_(26) Oct-09 (AL)_IBM_Grouped(2)_Recon" xfId="1578"/>
    <cellStyle name="_Arrears 2 (Raj)_audit adjustment 2007_(26) Oct-09 (AL)_IBM_Grouped(2)_Recon to Segmental Report" xfId="1579"/>
    <cellStyle name="_Arrears 2 (Raj)_audit adjustment 2007_(26) Oct-09 (AL)_IBM_Grouped(2)_Recon_1" xfId="1580"/>
    <cellStyle name="_Arrears 2 (Raj)_audit adjustment 2007_(26) Oct-09 (AL)_IBM_Grouped(2)_Recon_2" xfId="1581"/>
    <cellStyle name="_Arrears 2 (Raj)_audit adjustment 2007_(26) Oct-09 (AL)_IBM_Grouped(2)_Recon_3" xfId="1582"/>
    <cellStyle name="_Arrears 2 (Raj)_audit adjustment 2007_(26) Oct-09 (AL)_IBM_Grouped(2)_Recon_4" xfId="1583"/>
    <cellStyle name="_Arrears 2 (Raj)_audit adjustment 2007_(26) Oct-09 (AL)_IBM_Grouped(2)_Reconciliation" xfId="1584"/>
    <cellStyle name="_Arrears 2 (Raj)_audit adjustment 2007_(26) Oct-09 (AL)_IBM_Grouped(2)_Reconciliation_1" xfId="1585"/>
    <cellStyle name="_Arrears 2 (Raj)_audit adjustment 2007_(26) Oct-09 (AL)_IBM_Grouped(2)_Reconciliation_2" xfId="1586"/>
    <cellStyle name="_Arrears 2 (Raj)_audit adjustment 2007_(26) Oct-09 (AL)_IBM_Grouped(2)_Reconciliation_3" xfId="1587"/>
    <cellStyle name="_Arrears 2 (Raj)_audit adjustment 2007_(26) Oct-09 (AL)_Recon" xfId="1588"/>
    <cellStyle name="_Arrears 2 (Raj)_audit adjustment 2007_(26) Oct-09 (AL)_Recon W1" xfId="1589"/>
    <cellStyle name="_Arrears 2 (Raj)_audit adjustment 2007_(26) Oct-09 (AL)_Recon_1" xfId="1590"/>
    <cellStyle name="_Arrears 2 (Raj)_audit adjustment 2007_(26) Oct-09 (AL)_Recon_2" xfId="1591"/>
    <cellStyle name="_Arrears 2 (Raj)_audit adjustment 2007_(26) Oct-09 (AL)_Recon_3" xfId="1592"/>
    <cellStyle name="_Arrears 2 (Raj)_audit adjustment 2007_(26) Oct-09 (AL)_Reconciliation" xfId="1593"/>
    <cellStyle name="_Arrears 2 (Raj)_audit adjustment 2007_(26) Oct-09 (AL)_Reconciliation_1" xfId="1594"/>
    <cellStyle name="_Arrears 2 (Raj)_audit adjustment 2007_(26) Oct-09 (AL)_Reconciliation_2" xfId="1595"/>
    <cellStyle name="_Arrears 2 (Raj)_audit adjustment 2007_(26) Oct-09 (AL)_Reconciliation_3" xfId="1596"/>
    <cellStyle name="_Arrears 2 (Raj)_audit adjustment 2007_(27) Nov-09 (AL)" xfId="1597"/>
    <cellStyle name="_Arrears 2 (Raj)_audit adjustment 2007_(27) Nov-09 (AL)_IBM_Grouped(2)" xfId="1598"/>
    <cellStyle name="_Arrears 2 (Raj)_audit adjustment 2007_(27) Nov-09 (AL)_IBM_Grouped(2)_Recon" xfId="1599"/>
    <cellStyle name="_Arrears 2 (Raj)_audit adjustment 2007_(27) Nov-09 (AL)_IBM_Grouped(2)_Recon to Segmental Report" xfId="1600"/>
    <cellStyle name="_Arrears 2 (Raj)_audit adjustment 2007_(27) Nov-09 (AL)_IBM_Grouped(2)_Recon_1" xfId="1601"/>
    <cellStyle name="_Arrears 2 (Raj)_audit adjustment 2007_(27) Nov-09 (AL)_IBM_Grouped(2)_Recon_2" xfId="1602"/>
    <cellStyle name="_Arrears 2 (Raj)_audit adjustment 2007_(27) Nov-09 (AL)_IBM_Grouped(2)_Recon_3" xfId="1603"/>
    <cellStyle name="_Arrears 2 (Raj)_audit adjustment 2007_(27) Nov-09 (AL)_IBM_Grouped(2)_Recon_4" xfId="1604"/>
    <cellStyle name="_Arrears 2 (Raj)_audit adjustment 2007_(27) Nov-09 (AL)_IBM_Grouped(2)_Reconciliation" xfId="1605"/>
    <cellStyle name="_Arrears 2 (Raj)_audit adjustment 2007_(27) Nov-09 (AL)_IBM_Grouped(2)_Reconciliation_1" xfId="1606"/>
    <cellStyle name="_Arrears 2 (Raj)_audit adjustment 2007_(27) Nov-09 (AL)_IBM_Grouped(2)_Reconciliation_2" xfId="1607"/>
    <cellStyle name="_Arrears 2 (Raj)_audit adjustment 2007_(27) Nov-09 (AL)_IBM_Grouped(2)_Reconciliation_3" xfId="1608"/>
    <cellStyle name="_Arrears 2 (Raj)_audit adjustment 2007_(27) Nov-09 (AL)_Recon" xfId="1609"/>
    <cellStyle name="_Arrears 2 (Raj)_audit adjustment 2007_(27) Nov-09 (AL)_Recon W1" xfId="1610"/>
    <cellStyle name="_Arrears 2 (Raj)_audit adjustment 2007_(27) Nov-09 (AL)_Recon_1" xfId="1611"/>
    <cellStyle name="_Arrears 2 (Raj)_audit adjustment 2007_(27) Nov-09 (AL)_Recon_2" xfId="1612"/>
    <cellStyle name="_Arrears 2 (Raj)_audit adjustment 2007_(27) Nov-09 (AL)_Recon_3" xfId="1613"/>
    <cellStyle name="_Arrears 2 (Raj)_audit adjustment 2007_(27) Nov-09 (AL)_Reconciliation" xfId="1614"/>
    <cellStyle name="_Arrears 2 (Raj)_audit adjustment 2007_(27) Nov-09 (AL)_Reconciliation_1" xfId="1615"/>
    <cellStyle name="_Arrears 2 (Raj)_audit adjustment 2007_(27) Nov-09 (AL)_Reconciliation_2" xfId="1616"/>
    <cellStyle name="_Arrears 2 (Raj)_audit adjustment 2007_(27) Nov-09 (AL)_Reconciliation_3" xfId="1617"/>
    <cellStyle name="_Arrears 2 (Raj)_audit adjustment 2007_31.12.09 Mauritius-USD based ledger - Final1" xfId="1618"/>
    <cellStyle name="_Arrears 2 (Raj)_audit adjustment 2007_Book1 (4)" xfId="1619"/>
    <cellStyle name="_Arrears 2 (Raj)_audit adjustment 2007_Book4" xfId="1620"/>
    <cellStyle name="_Arrears 2 (Raj)_audit adjustment 2007_Book4_Recon" xfId="1621"/>
    <cellStyle name="_Arrears 2 (Raj)_audit adjustment 2007_Book4_Recon W1" xfId="1622"/>
    <cellStyle name="_Arrears 2 (Raj)_audit adjustment 2007_Book4_Recon_1" xfId="1623"/>
    <cellStyle name="_Arrears 2 (Raj)_audit adjustment 2007_Book4_Recon_2" xfId="1624"/>
    <cellStyle name="_Arrears 2 (Raj)_audit adjustment 2007_Book4_Recon_3" xfId="1625"/>
    <cellStyle name="_Arrears 2 (Raj)_audit adjustment 2007_Book4_Reconciliation" xfId="1626"/>
    <cellStyle name="_Arrears 2 (Raj)_audit adjustment 2007_Book4_Reconciliation_1" xfId="1627"/>
    <cellStyle name="_Arrears 2 (Raj)_audit adjustment 2007_Book4_Reconciliation_2" xfId="1628"/>
    <cellStyle name="_Arrears 2 (Raj)_audit adjustment 2007_Book4_Reconciliation_3" xfId="1629"/>
    <cellStyle name="_Arrears 2 (Raj)_audit adjustment 2007_capital adequacy September 2009" xfId="1630"/>
    <cellStyle name="_Arrears 2 (Raj)_audit adjustment 2007_capital adequacy September 2009_IBM_Grouped(2)" xfId="1631"/>
    <cellStyle name="_Arrears 2 (Raj)_audit adjustment 2007_capital adequacy September 2009_IBM_Grouped(2)_Recon" xfId="1632"/>
    <cellStyle name="_Arrears 2 (Raj)_audit adjustment 2007_capital adequacy September 2009_IBM_Grouped(2)_Recon to Segmental Report" xfId="1633"/>
    <cellStyle name="_Arrears 2 (Raj)_audit adjustment 2007_capital adequacy September 2009_IBM_Grouped(2)_Recon_1" xfId="1634"/>
    <cellStyle name="_Arrears 2 (Raj)_audit adjustment 2007_capital adequacy September 2009_IBM_Grouped(2)_Recon_2" xfId="1635"/>
    <cellStyle name="_Arrears 2 (Raj)_audit adjustment 2007_capital adequacy September 2009_IBM_Grouped(2)_Recon_3" xfId="1636"/>
    <cellStyle name="_Arrears 2 (Raj)_audit adjustment 2007_capital adequacy September 2009_IBM_Grouped(2)_Recon_4" xfId="1637"/>
    <cellStyle name="_Arrears 2 (Raj)_audit adjustment 2007_capital adequacy September 2009_IBM_Grouped(2)_Reconciliation" xfId="1638"/>
    <cellStyle name="_Arrears 2 (Raj)_audit adjustment 2007_capital adequacy September 2009_IBM_Grouped(2)_Reconciliation_1" xfId="1639"/>
    <cellStyle name="_Arrears 2 (Raj)_audit adjustment 2007_capital adequacy September 2009_IBM_Grouped(2)_Reconciliation_2" xfId="1640"/>
    <cellStyle name="_Arrears 2 (Raj)_audit adjustment 2007_capital adequacy September 2009_IBM_Grouped(2)_Reconciliation_3" xfId="1641"/>
    <cellStyle name="_Arrears 2 (Raj)_audit adjustment 2007_capital adequacy September 2009_Recon" xfId="1642"/>
    <cellStyle name="_Arrears 2 (Raj)_audit adjustment 2007_capital adequacy September 2009_Recon W1" xfId="1643"/>
    <cellStyle name="_Arrears 2 (Raj)_audit adjustment 2007_capital adequacy September 2009_Recon_1" xfId="1644"/>
    <cellStyle name="_Arrears 2 (Raj)_audit adjustment 2007_capital adequacy September 2009_Recon_2" xfId="1645"/>
    <cellStyle name="_Arrears 2 (Raj)_audit adjustment 2007_capital adequacy September 2009_Recon_3" xfId="1646"/>
    <cellStyle name="_Arrears 2 (Raj)_audit adjustment 2007_capital adequacy September 2009_Reconciliation" xfId="1647"/>
    <cellStyle name="_Arrears 2 (Raj)_audit adjustment 2007_capital adequacy September 2009_Reconciliation_1" xfId="1648"/>
    <cellStyle name="_Arrears 2 (Raj)_audit adjustment 2007_capital adequacy September 2009_Reconciliation_2" xfId="1649"/>
    <cellStyle name="_Arrears 2 (Raj)_audit adjustment 2007_capital adequacy September 2009_Reconciliation_3" xfId="1650"/>
    <cellStyle name="_Arrears 2 (Raj)_audit adjustment 2007_Copy of Mauritius-USD based ledger" xfId="1651"/>
    <cellStyle name="_Arrears 2 (Raj)_audit adjustment 2007_Copy of Mauritius-USD based ledger_Recon" xfId="1652"/>
    <cellStyle name="_Arrears 2 (Raj)_audit adjustment 2007_Copy of Mauritius-USD based ledger_Recon W1" xfId="1653"/>
    <cellStyle name="_Arrears 2 (Raj)_audit adjustment 2007_Copy of Mauritius-USD based ledger_Recon_1" xfId="1654"/>
    <cellStyle name="_Arrears 2 (Raj)_audit adjustment 2007_Copy of Mauritius-USD based ledger_Recon_2" xfId="1655"/>
    <cellStyle name="_Arrears 2 (Raj)_audit adjustment 2007_Copy of Mauritius-USD based ledger_Recon_3" xfId="1656"/>
    <cellStyle name="_Arrears 2 (Raj)_audit adjustment 2007_Copy of Mauritius-USD based ledger_Reconciliation" xfId="1657"/>
    <cellStyle name="_Arrears 2 (Raj)_audit adjustment 2007_Copy of Mauritius-USD based ledger_Reconciliation_1" xfId="1658"/>
    <cellStyle name="_Arrears 2 (Raj)_audit adjustment 2007_Copy of Mauritius-USD based ledger_Reconciliation_2" xfId="1659"/>
    <cellStyle name="_Arrears 2 (Raj)_audit adjustment 2007_Copy of Mauritius-USD based ledger_Reconciliation_3" xfId="1660"/>
    <cellStyle name="_Arrears 2 (Raj)_audit adjustment 2007_IBM_Grouped(2)" xfId="1661"/>
    <cellStyle name="_Arrears 2 (Raj)_audit adjustment 2007_IBM_Grouped(2)_Recon" xfId="1662"/>
    <cellStyle name="_Arrears 2 (Raj)_audit adjustment 2007_IBM_Grouped(2)_Recon W1" xfId="1663"/>
    <cellStyle name="_Arrears 2 (Raj)_audit adjustment 2007_IBM_Grouped(2)_Recon_1" xfId="1664"/>
    <cellStyle name="_Arrears 2 (Raj)_audit adjustment 2007_IBM_Grouped(2)_Recon_2" xfId="1665"/>
    <cellStyle name="_Arrears 2 (Raj)_audit adjustment 2007_IBM_Grouped(2)_Recon_3" xfId="1666"/>
    <cellStyle name="_Arrears 2 (Raj)_audit adjustment 2007_IBM_Grouped(2)_Reconciliation" xfId="1667"/>
    <cellStyle name="_Arrears 2 (Raj)_audit adjustment 2007_IBM_Grouped(2)_Reconciliation_1" xfId="1668"/>
    <cellStyle name="_Arrears 2 (Raj)_audit adjustment 2007_IBM_Grouped(2)_Reconciliation_2" xfId="1669"/>
    <cellStyle name="_Arrears 2 (Raj)_audit adjustment 2007_IBM_Grouped(2)_Reconciliation_3" xfId="1670"/>
    <cellStyle name="_Arrears 2 (Raj)_audit adjustment 2007_IBM_Grouped_USD" xfId="1671"/>
    <cellStyle name="_Arrears 2 (Raj)_audit adjustment 2007_IBM_Grouped_USD_Recon" xfId="1672"/>
    <cellStyle name="_Arrears 2 (Raj)_audit adjustment 2007_IBM_Grouped_USD_Recon W1" xfId="1673"/>
    <cellStyle name="_Arrears 2 (Raj)_audit adjustment 2007_IBM_Grouped_USD_Recon_1" xfId="1674"/>
    <cellStyle name="_Arrears 2 (Raj)_audit adjustment 2007_IBM_Grouped_USD_Recon_2" xfId="1675"/>
    <cellStyle name="_Arrears 2 (Raj)_audit adjustment 2007_IBM_Grouped_USD_Recon_3" xfId="1676"/>
    <cellStyle name="_Arrears 2 (Raj)_audit adjustment 2007_IBM_Grouped_USD_Reconciliation" xfId="1677"/>
    <cellStyle name="_Arrears 2 (Raj)_audit adjustment 2007_IBM_Grouped_USD_Reconciliation_1" xfId="1678"/>
    <cellStyle name="_Arrears 2 (Raj)_audit adjustment 2007_IBM_Grouped_USD_Reconciliation_2" xfId="1679"/>
    <cellStyle name="_Arrears 2 (Raj)_audit adjustment 2007_IBM_Grouped_USD_Reconciliation_3" xfId="1680"/>
    <cellStyle name="_Arrears 2 (Raj)_audit adjustment 2007_IBM_Grouped_ZAR" xfId="1681"/>
    <cellStyle name="_Arrears 2 (Raj)_audit adjustment 2007_IBM_Grouped_ZAR_Recon" xfId="1682"/>
    <cellStyle name="_Arrears 2 (Raj)_audit adjustment 2007_IBM_Grouped_ZAR_Recon W1" xfId="1683"/>
    <cellStyle name="_Arrears 2 (Raj)_audit adjustment 2007_IBM_Grouped_ZAR_Recon_1" xfId="1684"/>
    <cellStyle name="_Arrears 2 (Raj)_audit adjustment 2007_IBM_Grouped_ZAR_Recon_2" xfId="1685"/>
    <cellStyle name="_Arrears 2 (Raj)_audit adjustment 2007_IBM_Grouped_ZAR_Recon_3" xfId="1686"/>
    <cellStyle name="_Arrears 2 (Raj)_audit adjustment 2007_IBM_Grouped_ZAR_Reconciliation" xfId="1687"/>
    <cellStyle name="_Arrears 2 (Raj)_audit adjustment 2007_IBM_Grouped_ZAR_Reconciliation_1" xfId="1688"/>
    <cellStyle name="_Arrears 2 (Raj)_audit adjustment 2007_IBM_Grouped_ZAR_Reconciliation_2" xfId="1689"/>
    <cellStyle name="_Arrears 2 (Raj)_audit adjustment 2007_IBM_Grouped_ZAR_Reconciliation_3" xfId="1690"/>
    <cellStyle name="_Arrears 2 (Raj)_audit adjustment 2007_Liquidity and repricing" xfId="1691"/>
    <cellStyle name="_Arrears 2 (Raj)_audit adjustment 2007_Liquidity and repricing_IBM_Grouped(2)" xfId="1692"/>
    <cellStyle name="_Arrears 2 (Raj)_audit adjustment 2007_Liquidity and repricing_IBM_Grouped(2)_Recon" xfId="1693"/>
    <cellStyle name="_Arrears 2 (Raj)_audit adjustment 2007_Liquidity and repricing_IBM_Grouped(2)_Recon to Segmental Report" xfId="1694"/>
    <cellStyle name="_Arrears 2 (Raj)_audit adjustment 2007_Liquidity and repricing_IBM_Grouped(2)_Recon_1" xfId="1695"/>
    <cellStyle name="_Arrears 2 (Raj)_audit adjustment 2007_Liquidity and repricing_IBM_Grouped(2)_Recon_2" xfId="1696"/>
    <cellStyle name="_Arrears 2 (Raj)_audit adjustment 2007_Liquidity and repricing_IBM_Grouped(2)_Recon_3" xfId="1697"/>
    <cellStyle name="_Arrears 2 (Raj)_audit adjustment 2007_Liquidity and repricing_IBM_Grouped(2)_Recon_4" xfId="1698"/>
    <cellStyle name="_Arrears 2 (Raj)_audit adjustment 2007_Liquidity and repricing_IBM_Grouped(2)_Reconciliation" xfId="1699"/>
    <cellStyle name="_Arrears 2 (Raj)_audit adjustment 2007_Liquidity and repricing_IBM_Grouped(2)_Reconciliation_1" xfId="1700"/>
    <cellStyle name="_Arrears 2 (Raj)_audit adjustment 2007_Liquidity and repricing_IBM_Grouped(2)_Reconciliation_2" xfId="1701"/>
    <cellStyle name="_Arrears 2 (Raj)_audit adjustment 2007_Liquidity and repricing_IBM_Grouped(2)_Reconciliation_3" xfId="1702"/>
    <cellStyle name="_Arrears 2 (Raj)_audit adjustment 2007_Liquidity and repricing_Recon" xfId="1703"/>
    <cellStyle name="_Arrears 2 (Raj)_audit adjustment 2007_Liquidity and repricing_Recon W1" xfId="1704"/>
    <cellStyle name="_Arrears 2 (Raj)_audit adjustment 2007_Liquidity and repricing_Recon_1" xfId="1705"/>
    <cellStyle name="_Arrears 2 (Raj)_audit adjustment 2007_Liquidity and repricing_Recon_2" xfId="1706"/>
    <cellStyle name="_Arrears 2 (Raj)_audit adjustment 2007_Liquidity and repricing_Recon_3" xfId="1707"/>
    <cellStyle name="_Arrears 2 (Raj)_audit adjustment 2007_Liquidity and repricing_Reconciliation" xfId="1708"/>
    <cellStyle name="_Arrears 2 (Raj)_audit adjustment 2007_Liquidity and repricing_Reconciliation_1" xfId="1709"/>
    <cellStyle name="_Arrears 2 (Raj)_audit adjustment 2007_Liquidity and repricing_Reconciliation_2" xfId="1710"/>
    <cellStyle name="_Arrears 2 (Raj)_audit adjustment 2007_Liquidity and repricing_Reconciliation_3" xfId="1711"/>
    <cellStyle name="_Arrears 2 (Raj)_audit adjustment 2007_NOP 2010 01 31 USD BASED" xfId="1712"/>
    <cellStyle name="_Arrears 2 (Raj)_audit adjustment 2007_NOP 2010 01 31 USD BASED_Report Finance" xfId="1713"/>
    <cellStyle name="_Arrears 2 (Raj)_audit adjustment 2007_NOP 2010 02 28 USD BASED Final" xfId="1714"/>
    <cellStyle name="_Arrears 2 (Raj)_audit adjustment 2007_NOP 2010 02 28 USD BASED Final_Report Finance" xfId="1715"/>
    <cellStyle name="_Arrears 2 (Raj)_audit adjustment 2007_NOP 2010 03 31 USD BASEDrevised" xfId="1716"/>
    <cellStyle name="_Arrears 2 (Raj)_audit adjustment 2007_NOP 2010 03 31 USD BASEDrevised_Report Finance" xfId="1717"/>
    <cellStyle name="_Arrears 2 (Raj)_audit adjustment 2007_NOP 2010 04 30" xfId="1718"/>
    <cellStyle name="_Arrears 2 (Raj)_audit adjustment 2007_NOP 2010 04 30_Recon" xfId="1719"/>
    <cellStyle name="_Arrears 2 (Raj)_audit adjustment 2007_NOP 2010 04 30_Recon W1" xfId="1720"/>
    <cellStyle name="_Arrears 2 (Raj)_audit adjustment 2007_NOP 2010 04 30_Recon_1" xfId="1721"/>
    <cellStyle name="_Arrears 2 (Raj)_audit adjustment 2007_NOP 2010 04 30_Recon_2" xfId="1722"/>
    <cellStyle name="_Arrears 2 (Raj)_audit adjustment 2007_NOP 2010 04 30_Recon_3" xfId="1723"/>
    <cellStyle name="_Arrears 2 (Raj)_audit adjustment 2007_NOP 2010 04 30_Reconciliation" xfId="1724"/>
    <cellStyle name="_Arrears 2 (Raj)_audit adjustment 2007_NOP 2010 04 30_Reconciliation_1" xfId="1725"/>
    <cellStyle name="_Arrears 2 (Raj)_audit adjustment 2007_NOP 2010 04 30_Reconciliation_2" xfId="1726"/>
    <cellStyle name="_Arrears 2 (Raj)_audit adjustment 2007_NOP 2010 04 30_Reconciliation_3" xfId="1727"/>
    <cellStyle name="_Arrears 2 (Raj)_audit adjustment 2007_NOP 2010 04 30_Report Finance" xfId="1728"/>
    <cellStyle name="_Arrears 2 (Raj)_audit adjustment 2007_ORIGINAL NOP 2009 12 31 USD BASED" xfId="1729"/>
    <cellStyle name="_Arrears 2 (Raj)_audit adjustment 2007_ORIGINAL NOP 2009 12 31 USD BASED_Report Finance" xfId="1730"/>
    <cellStyle name="_Arrears 2 (Raj)_audit adjustment 2007_Recon" xfId="1731"/>
    <cellStyle name="_Arrears 2 (Raj)_audit adjustment 2007_Recon W1" xfId="1732"/>
    <cellStyle name="_Arrears 2 (Raj)_audit adjustment 2007_Recon_1" xfId="1733"/>
    <cellStyle name="_Arrears 2 (Raj)_audit adjustment 2007_Recon_2" xfId="1734"/>
    <cellStyle name="_Arrears 2 (Raj)_audit adjustment 2007_Recon_3" xfId="1735"/>
    <cellStyle name="_Arrears 2 (Raj)_audit adjustment 2007_Reconciliation" xfId="1736"/>
    <cellStyle name="_Arrears 2 (Raj)_audit adjustment 2007_Reconciliation_1" xfId="1737"/>
    <cellStyle name="_Arrears 2 (Raj)_audit adjustment 2007_Reconciliation_2" xfId="1738"/>
    <cellStyle name="_Arrears 2 (Raj)_audit adjustment 2007_Reconciliation_3" xfId="1739"/>
    <cellStyle name="_Arrears 2 (Raj)_audit adjustment 2007_SC_Treasury_Other" xfId="1740"/>
    <cellStyle name="_Arrears 2 (Raj)_audit adjustment 2007_SC_Treasury_Other_Recon" xfId="1741"/>
    <cellStyle name="_Arrears 2 (Raj)_audit adjustment 2007_SC_Treasury_Other_Recon_1" xfId="1742"/>
    <cellStyle name="_Arrears 2 (Raj)_audit adjustment 2007_SC_Treasury_Other_Recon_2" xfId="1743"/>
    <cellStyle name="_Arrears 2 (Raj)_audit adjustment 2007_SC_Treasury_Other_Recon_3" xfId="1744"/>
    <cellStyle name="_Arrears 2 (Raj)_audit adjustment 2007_SC_Treasury_Other_Reconciliation" xfId="1745"/>
    <cellStyle name="_Arrears 2 (Raj)_audit adjustment 2007_SC_Treasury_Other_Reconciliation_1" xfId="1746"/>
    <cellStyle name="_Arrears 2 (Raj)_audit adjustment 2007_Sheet1" xfId="1747"/>
    <cellStyle name="_Arrears 2 (Raj)_BA 610 wkgs &amp; Return - 30 Jun 08" xfId="1748"/>
    <cellStyle name="_Arrears 2 (Raj)_BA 610 wkgs &amp; Return - 30 Jun 08_Recon" xfId="1749"/>
    <cellStyle name="_Arrears 2 (Raj)_BA 610 wkgs &amp; Return - 30 Jun 08_Recon W1" xfId="1750"/>
    <cellStyle name="_Arrears 2 (Raj)_BA 610 wkgs &amp; Return - 30 Jun 08_Recon_1" xfId="1751"/>
    <cellStyle name="_Arrears 2 (Raj)_BA 610 wkgs &amp; Return - 30 Jun 08_Recon_2" xfId="1752"/>
    <cellStyle name="_Arrears 2 (Raj)_BA 610 wkgs &amp; Return - 30 Jun 08_Recon_3" xfId="1753"/>
    <cellStyle name="_Arrears 2 (Raj)_BA 610 wkgs &amp; Return - 30 Jun 08_Reconciliation" xfId="1754"/>
    <cellStyle name="_Arrears 2 (Raj)_BA 610 wkgs &amp; Return - 30 Jun 08_Reconciliation_1" xfId="1755"/>
    <cellStyle name="_Arrears 2 (Raj)_BA 610 wkgs &amp; Return - 30 Jun 08_Reconciliation_2" xfId="1756"/>
    <cellStyle name="_Arrears 2 (Raj)_BA 610 wkgs &amp; Return - 30 Jun 08_Reconciliation_3" xfId="1757"/>
    <cellStyle name="_Arrears 2 (Raj)_BA 610 wkgs &amp; Return - 30 Jun 08_Sheet1" xfId="1758"/>
    <cellStyle name="_Arrears 2 (Raj)_BA 610 wkgs &amp; Return - 30 Sep 08" xfId="1759"/>
    <cellStyle name="_Arrears 2 (Raj)_BA 610 wkgs &amp; Return - 30 Sep 08_Recon" xfId="1760"/>
    <cellStyle name="_Arrears 2 (Raj)_BA 610 wkgs &amp; Return - 30 Sep 08_Recon W1" xfId="1761"/>
    <cellStyle name="_Arrears 2 (Raj)_BA 610 wkgs &amp; Return - 30 Sep 08_Recon_1" xfId="1762"/>
    <cellStyle name="_Arrears 2 (Raj)_BA 610 wkgs &amp; Return - 30 Sep 08_Recon_2" xfId="1763"/>
    <cellStyle name="_Arrears 2 (Raj)_BA 610 wkgs &amp; Return - 30 Sep 08_Recon_3" xfId="1764"/>
    <cellStyle name="_Arrears 2 (Raj)_BA 610 wkgs &amp; Return - 30 Sep 08_Reconciliation" xfId="1765"/>
    <cellStyle name="_Arrears 2 (Raj)_BA 610 wkgs &amp; Return - 30 Sep 08_Reconciliation_1" xfId="1766"/>
    <cellStyle name="_Arrears 2 (Raj)_BA 610 wkgs &amp; Return - 30 Sep 08_Reconciliation_2" xfId="1767"/>
    <cellStyle name="_Arrears 2 (Raj)_BA 610 wkgs &amp; Return - 30 Sep 08_Reconciliation_3" xfId="1768"/>
    <cellStyle name="_Arrears 2 (Raj)_BA 610 wkgs &amp; Return - 30 Sep 08_Sheet1" xfId="1769"/>
    <cellStyle name="_Arrears 2 (Raj)_BA 610 wkgs &amp; Return - 31 Dec 08" xfId="1770"/>
    <cellStyle name="_Arrears 2 (Raj)_BA 610 wkgs &amp; Return - 31 Dec 08 LATEST" xfId="1771"/>
    <cellStyle name="_Arrears 2 (Raj)_BA 610 wkgs &amp; Return - 31 Dec 08 LATEST_Recon" xfId="1772"/>
    <cellStyle name="_Arrears 2 (Raj)_BA 610 wkgs &amp; Return - 31 Dec 08 LATEST_Recon W1" xfId="1773"/>
    <cellStyle name="_Arrears 2 (Raj)_BA 610 wkgs &amp; Return - 31 Dec 08 LATEST_Recon_1" xfId="1774"/>
    <cellStyle name="_Arrears 2 (Raj)_BA 610 wkgs &amp; Return - 31 Dec 08 LATEST_Recon_2" xfId="1775"/>
    <cellStyle name="_Arrears 2 (Raj)_BA 610 wkgs &amp; Return - 31 Dec 08 LATEST_Recon_3" xfId="1776"/>
    <cellStyle name="_Arrears 2 (Raj)_BA 610 wkgs &amp; Return - 31 Dec 08 LATEST_Reconciliation" xfId="1777"/>
    <cellStyle name="_Arrears 2 (Raj)_BA 610 wkgs &amp; Return - 31 Dec 08 LATEST_Reconciliation_1" xfId="1778"/>
    <cellStyle name="_Arrears 2 (Raj)_BA 610 wkgs &amp; Return - 31 Dec 08 LATEST_Reconciliation_2" xfId="1779"/>
    <cellStyle name="_Arrears 2 (Raj)_BA 610 wkgs &amp; Return - 31 Dec 08 LATEST_Reconciliation_3" xfId="1780"/>
    <cellStyle name="_Arrears 2 (Raj)_BA 610 wkgs &amp; Return - 31 Dec 08_Recon" xfId="1781"/>
    <cellStyle name="_Arrears 2 (Raj)_BA 610 wkgs &amp; Return - 31 Dec 08_Recon W1" xfId="1782"/>
    <cellStyle name="_Arrears 2 (Raj)_BA 610 wkgs &amp; Return - 31 Dec 08_Recon_1" xfId="1783"/>
    <cellStyle name="_Arrears 2 (Raj)_BA 610 wkgs &amp; Return - 31 Dec 08_Recon_2" xfId="1784"/>
    <cellStyle name="_Arrears 2 (Raj)_BA 610 wkgs &amp; Return - 31 Dec 08_Recon_3" xfId="1785"/>
    <cellStyle name="_Arrears 2 (Raj)_BA 610 wkgs &amp; Return - 31 Dec 08_Reconciliation" xfId="1786"/>
    <cellStyle name="_Arrears 2 (Raj)_BA 610 wkgs &amp; Return - 31 Dec 08_Reconciliation_1" xfId="1787"/>
    <cellStyle name="_Arrears 2 (Raj)_BA 610 wkgs &amp; Return - 31 Dec 08_Reconciliation_2" xfId="1788"/>
    <cellStyle name="_Arrears 2 (Raj)_BA 610 wkgs &amp; Return - 31 Dec 08_Reconciliation_3" xfId="1789"/>
    <cellStyle name="_Arrears 2 (Raj)_BA 610 wkgs &amp; Return - 31 Dec 08_Sheet1" xfId="1790"/>
    <cellStyle name="_Arrears 2 (Raj)_BA 610 wkgs -31.03.08(Version 2)" xfId="1791"/>
    <cellStyle name="_Arrears 2 (Raj)_BA 610 wkgs -31.03.08(Version 2)_Recon" xfId="1792"/>
    <cellStyle name="_Arrears 2 (Raj)_BA 610 wkgs -31.03.08(Version 2)_Recon W1" xfId="1793"/>
    <cellStyle name="_Arrears 2 (Raj)_BA 610 wkgs -31.03.08(Version 2)_Recon_1" xfId="1794"/>
    <cellStyle name="_Arrears 2 (Raj)_BA 610 wkgs -31.03.08(Version 2)_Recon_2" xfId="1795"/>
    <cellStyle name="_Arrears 2 (Raj)_BA 610 wkgs -31.03.08(Version 2)_Recon_3" xfId="1796"/>
    <cellStyle name="_Arrears 2 (Raj)_BA 610 wkgs -31.03.08(Version 2)_Reconciliation" xfId="1797"/>
    <cellStyle name="_Arrears 2 (Raj)_BA 610 wkgs -31.03.08(Version 2)_Reconciliation_1" xfId="1798"/>
    <cellStyle name="_Arrears 2 (Raj)_BA 610 wkgs -31.03.08(Version 2)_Reconciliation_2" xfId="1799"/>
    <cellStyle name="_Arrears 2 (Raj)_BA 610 wkgs -31.03.08(Version 2)_Reconciliation_3" xfId="1800"/>
    <cellStyle name="_Arrears 2 (Raj)_BA 610 wkgs -31.03.08(Version 2)_Sheet1" xfId="1801"/>
    <cellStyle name="_Arrears 2 (Raj)_Book1" xfId="1802"/>
    <cellStyle name="_Arrears 2 (Raj)_Book1 (4)" xfId="1803"/>
    <cellStyle name="_Arrears 2 (Raj)_Book1_Recon" xfId="1804"/>
    <cellStyle name="_Arrears 2 (Raj)_Book1_Recon W1" xfId="1805"/>
    <cellStyle name="_Arrears 2 (Raj)_Book1_Recon_1" xfId="1806"/>
    <cellStyle name="_Arrears 2 (Raj)_Book1_Recon_2" xfId="1807"/>
    <cellStyle name="_Arrears 2 (Raj)_Book1_Recon_3" xfId="1808"/>
    <cellStyle name="_Arrears 2 (Raj)_Book1_Reconciliation" xfId="1809"/>
    <cellStyle name="_Arrears 2 (Raj)_Book1_Reconciliation_1" xfId="1810"/>
    <cellStyle name="_Arrears 2 (Raj)_Book1_Reconciliation_2" xfId="1811"/>
    <cellStyle name="_Arrears 2 (Raj)_Book1_Reconciliation_3" xfId="1812"/>
    <cellStyle name="_Arrears 2 (Raj)_Book1_Sheet1" xfId="1813"/>
    <cellStyle name="_Arrears 2 (Raj)_Book2 (2)" xfId="1814"/>
    <cellStyle name="_Arrears 2 (Raj)_Book2 (2)_IBM_Grouped(2)" xfId="1815"/>
    <cellStyle name="_Arrears 2 (Raj)_Book2 (2)_IBM_Grouped(2)_Recon" xfId="1816"/>
    <cellStyle name="_Arrears 2 (Raj)_Book2 (2)_IBM_Grouped(2)_Recon to Segmental Report" xfId="1817"/>
    <cellStyle name="_Arrears 2 (Raj)_Book2 (2)_IBM_Grouped(2)_Recon_1" xfId="1818"/>
    <cellStyle name="_Arrears 2 (Raj)_Book2 (2)_IBM_Grouped(2)_Recon_2" xfId="1819"/>
    <cellStyle name="_Arrears 2 (Raj)_Book2 (2)_IBM_Grouped(2)_Recon_3" xfId="1820"/>
    <cellStyle name="_Arrears 2 (Raj)_Book2 (2)_IBM_Grouped(2)_Recon_4" xfId="1821"/>
    <cellStyle name="_Arrears 2 (Raj)_Book2 (2)_IBM_Grouped(2)_Reconciliation" xfId="1822"/>
    <cellStyle name="_Arrears 2 (Raj)_Book2 (2)_IBM_Grouped(2)_Reconciliation_1" xfId="1823"/>
    <cellStyle name="_Arrears 2 (Raj)_Book2 (2)_IBM_Grouped(2)_Reconciliation_2" xfId="1824"/>
    <cellStyle name="_Arrears 2 (Raj)_Book2 (2)_IBM_Grouped(2)_Reconciliation_3" xfId="1825"/>
    <cellStyle name="_Arrears 2 (Raj)_Book2 (2)_Recon" xfId="1826"/>
    <cellStyle name="_Arrears 2 (Raj)_Book2 (2)_Recon W1" xfId="1827"/>
    <cellStyle name="_Arrears 2 (Raj)_Book2 (2)_Recon_1" xfId="1828"/>
    <cellStyle name="_Arrears 2 (Raj)_Book2 (2)_Recon_2" xfId="1829"/>
    <cellStyle name="_Arrears 2 (Raj)_Book2 (2)_Recon_3" xfId="1830"/>
    <cellStyle name="_Arrears 2 (Raj)_Book2 (2)_Reconciliation" xfId="1831"/>
    <cellStyle name="_Arrears 2 (Raj)_Book2 (2)_Reconciliation_1" xfId="1832"/>
    <cellStyle name="_Arrears 2 (Raj)_Book2 (2)_Reconciliation_2" xfId="1833"/>
    <cellStyle name="_Arrears 2 (Raj)_Book2 (2)_Reconciliation_3" xfId="1834"/>
    <cellStyle name="_Arrears 2 (Raj)_Book3" xfId="1835"/>
    <cellStyle name="_Arrears 2 (Raj)_Book3_31.12.09 Mauritius-USD based ledger - Final1" xfId="1836"/>
    <cellStyle name="_Arrears 2 (Raj)_Book3_Book4" xfId="1837"/>
    <cellStyle name="_Arrears 2 (Raj)_Book3_Book4_IBM_Grouped(2)" xfId="1838"/>
    <cellStyle name="_Arrears 2 (Raj)_Book3_Book4_IBM_Grouped(2)_Recon" xfId="1839"/>
    <cellStyle name="_Arrears 2 (Raj)_Book3_Book4_IBM_Grouped(2)_Recon to Segmental Report" xfId="1840"/>
    <cellStyle name="_Arrears 2 (Raj)_Book3_Book4_IBM_Grouped(2)_Recon_1" xfId="1841"/>
    <cellStyle name="_Arrears 2 (Raj)_Book3_Book4_IBM_Grouped(2)_Recon_2" xfId="1842"/>
    <cellStyle name="_Arrears 2 (Raj)_Book3_Book4_IBM_Grouped(2)_Recon_3" xfId="1843"/>
    <cellStyle name="_Arrears 2 (Raj)_Book3_Book4_IBM_Grouped(2)_Recon_4" xfId="1844"/>
    <cellStyle name="_Arrears 2 (Raj)_Book3_Book4_IBM_Grouped(2)_Reconciliation" xfId="1845"/>
    <cellStyle name="_Arrears 2 (Raj)_Book3_Book4_IBM_Grouped(2)_Reconciliation_1" xfId="1846"/>
    <cellStyle name="_Arrears 2 (Raj)_Book3_Book4_IBM_Grouped(2)_Reconciliation_2" xfId="1847"/>
    <cellStyle name="_Arrears 2 (Raj)_Book3_Book4_IBM_Grouped(2)_Reconciliation_3" xfId="1848"/>
    <cellStyle name="_Arrears 2 (Raj)_Book3_Book4_Recon" xfId="1849"/>
    <cellStyle name="_Arrears 2 (Raj)_Book3_Book4_Recon W1" xfId="1850"/>
    <cellStyle name="_Arrears 2 (Raj)_Book3_Book4_Recon_1" xfId="1851"/>
    <cellStyle name="_Arrears 2 (Raj)_Book3_Book4_Recon_2" xfId="1852"/>
    <cellStyle name="_Arrears 2 (Raj)_Book3_Book4_Recon_3" xfId="1853"/>
    <cellStyle name="_Arrears 2 (Raj)_Book3_Book4_Reconciliation" xfId="1854"/>
    <cellStyle name="_Arrears 2 (Raj)_Book3_Book4_Reconciliation_1" xfId="1855"/>
    <cellStyle name="_Arrears 2 (Raj)_Book3_Book4_Reconciliation_2" xfId="1856"/>
    <cellStyle name="_Arrears 2 (Raj)_Book3_Book4_Reconciliation_3" xfId="1857"/>
    <cellStyle name="_Arrears 2 (Raj)_Book3_Book5" xfId="1858"/>
    <cellStyle name="_Arrears 2 (Raj)_Book3_Book5_(19) Loan Feb-11(Feb-11 figures)" xfId="1859"/>
    <cellStyle name="_Arrears 2 (Raj)_Book3_capital adequacy September 2009" xfId="1860"/>
    <cellStyle name="_Arrears 2 (Raj)_Book3_capital adequacy September 2009_IBM_Grouped(2)" xfId="1861"/>
    <cellStyle name="_Arrears 2 (Raj)_Book3_capital adequacy September 2009_IBM_Grouped(2)_Recon" xfId="1862"/>
    <cellStyle name="_Arrears 2 (Raj)_Book3_capital adequacy September 2009_IBM_Grouped(2)_Recon to Segmental Report" xfId="1863"/>
    <cellStyle name="_Arrears 2 (Raj)_Book3_capital adequacy September 2009_IBM_Grouped(2)_Recon_1" xfId="1864"/>
    <cellStyle name="_Arrears 2 (Raj)_Book3_capital adequacy September 2009_IBM_Grouped(2)_Recon_2" xfId="1865"/>
    <cellStyle name="_Arrears 2 (Raj)_Book3_capital adequacy September 2009_IBM_Grouped(2)_Recon_3" xfId="1866"/>
    <cellStyle name="_Arrears 2 (Raj)_Book3_capital adequacy September 2009_IBM_Grouped(2)_Recon_4" xfId="1867"/>
    <cellStyle name="_Arrears 2 (Raj)_Book3_capital adequacy September 2009_IBM_Grouped(2)_Reconciliation" xfId="1868"/>
    <cellStyle name="_Arrears 2 (Raj)_Book3_capital adequacy September 2009_IBM_Grouped(2)_Reconciliation_1" xfId="1869"/>
    <cellStyle name="_Arrears 2 (Raj)_Book3_capital adequacy September 2009_IBM_Grouped(2)_Reconciliation_2" xfId="1870"/>
    <cellStyle name="_Arrears 2 (Raj)_Book3_capital adequacy September 2009_IBM_Grouped(2)_Reconciliation_3" xfId="1871"/>
    <cellStyle name="_Arrears 2 (Raj)_Book3_capital adequacy September 2009_Recon" xfId="1872"/>
    <cellStyle name="_Arrears 2 (Raj)_Book3_capital adequacy September 2009_Recon W1" xfId="1873"/>
    <cellStyle name="_Arrears 2 (Raj)_Book3_capital adequacy September 2009_Recon_1" xfId="1874"/>
    <cellStyle name="_Arrears 2 (Raj)_Book3_capital adequacy September 2009_Recon_2" xfId="1875"/>
    <cellStyle name="_Arrears 2 (Raj)_Book3_capital adequacy September 2009_Recon_3" xfId="1876"/>
    <cellStyle name="_Arrears 2 (Raj)_Book3_capital adequacy September 2009_Reconciliation" xfId="1877"/>
    <cellStyle name="_Arrears 2 (Raj)_Book3_capital adequacy September 2009_Reconciliation_1" xfId="1878"/>
    <cellStyle name="_Arrears 2 (Raj)_Book3_capital adequacy September 2009_Reconciliation_2" xfId="1879"/>
    <cellStyle name="_Arrears 2 (Raj)_Book3_capital adequacy September 2009_Reconciliation_3" xfId="1880"/>
    <cellStyle name="_Arrears 2 (Raj)_Book3_Copy of Mauritius-USD based ledger" xfId="1881"/>
    <cellStyle name="_Arrears 2 (Raj)_Book3_Copy of Mauritius-USD based ledger_Recon" xfId="1882"/>
    <cellStyle name="_Arrears 2 (Raj)_Book3_Copy of Mauritius-USD based ledger_Recon W1" xfId="1883"/>
    <cellStyle name="_Arrears 2 (Raj)_Book3_Copy of Mauritius-USD based ledger_Recon_1" xfId="1884"/>
    <cellStyle name="_Arrears 2 (Raj)_Book3_Copy of Mauritius-USD based ledger_Recon_2" xfId="1885"/>
    <cellStyle name="_Arrears 2 (Raj)_Book3_Copy of Mauritius-USD based ledger_Recon_3" xfId="1886"/>
    <cellStyle name="_Arrears 2 (Raj)_Book3_Copy of Mauritius-USD based ledger_Reconciliation" xfId="1887"/>
    <cellStyle name="_Arrears 2 (Raj)_Book3_Copy of Mauritius-USD based ledger_Reconciliation_1" xfId="1888"/>
    <cellStyle name="_Arrears 2 (Raj)_Book3_Copy of Mauritius-USD based ledger_Reconciliation_2" xfId="1889"/>
    <cellStyle name="_Arrears 2 (Raj)_Book3_Copy of Mauritius-USD based ledger_Reconciliation_3" xfId="1890"/>
    <cellStyle name="_Arrears 2 (Raj)_Book3_Ops risk Mauritius - Sep 09 split stephanie after adjusment conversion" xfId="1891"/>
    <cellStyle name="_Arrears 2 (Raj)_Book3_Ops risk Mauritius - Sep 09 split stephanie after adjusment conversion_IBM_Grouped(2)" xfId="1892"/>
    <cellStyle name="_Arrears 2 (Raj)_Book3_Ops risk Mauritius - Sep 09 split stephanie after adjusment conversion_IBM_Grouped(2)_Recon" xfId="1893"/>
    <cellStyle name="_Arrears 2 (Raj)_Book3_Ops risk Mauritius - Sep 09 split stephanie after adjusment conversion_IBM_Grouped(2)_Recon to Segmental Report" xfId="1894"/>
    <cellStyle name="_Arrears 2 (Raj)_Book3_Ops risk Mauritius - Sep 09 split stephanie after adjusment conversion_IBM_Grouped(2)_Recon_1" xfId="1895"/>
    <cellStyle name="_Arrears 2 (Raj)_Book3_Ops risk Mauritius - Sep 09 split stephanie after adjusment conversion_IBM_Grouped(2)_Recon_2" xfId="1896"/>
    <cellStyle name="_Arrears 2 (Raj)_Book3_Ops risk Mauritius - Sep 09 split stephanie after adjusment conversion_IBM_Grouped(2)_Recon_3" xfId="1897"/>
    <cellStyle name="_Arrears 2 (Raj)_Book3_Ops risk Mauritius - Sep 09 split stephanie after adjusment conversion_IBM_Grouped(2)_Recon_4" xfId="1898"/>
    <cellStyle name="_Arrears 2 (Raj)_Book3_Ops risk Mauritius - Sep 09 split stephanie after adjusment conversion_IBM_Grouped(2)_Reconciliation" xfId="1899"/>
    <cellStyle name="_Arrears 2 (Raj)_Book3_Ops risk Mauritius - Sep 09 split stephanie after adjusment conversion_IBM_Grouped(2)_Reconciliation_1" xfId="1900"/>
    <cellStyle name="_Arrears 2 (Raj)_Book3_Ops risk Mauritius - Sep 09 split stephanie after adjusment conversion_IBM_Grouped(2)_Reconciliation_2" xfId="1901"/>
    <cellStyle name="_Arrears 2 (Raj)_Book3_Ops risk Mauritius - Sep 09 split stephanie after adjusment conversion_IBM_Grouped(2)_Reconciliation_3" xfId="1902"/>
    <cellStyle name="_Arrears 2 (Raj)_Book3_Ops risk Mauritius - Sep 09 split stephanie after adjusment conversion_Recon" xfId="1903"/>
    <cellStyle name="_Arrears 2 (Raj)_Book3_Ops risk Mauritius - Sep 09 split stephanie after adjusment conversion_Recon W1" xfId="1904"/>
    <cellStyle name="_Arrears 2 (Raj)_Book3_Ops risk Mauritius - Sep 09 split stephanie after adjusment conversion_Recon_1" xfId="1905"/>
    <cellStyle name="_Arrears 2 (Raj)_Book3_Ops risk Mauritius - Sep 09 split stephanie after adjusment conversion_Recon_2" xfId="1906"/>
    <cellStyle name="_Arrears 2 (Raj)_Book3_Ops risk Mauritius - Sep 09 split stephanie after adjusment conversion_Recon_3" xfId="1907"/>
    <cellStyle name="_Arrears 2 (Raj)_Book3_Ops risk Mauritius - Sep 09 split stephanie after adjusment conversion_Reconciliation" xfId="1908"/>
    <cellStyle name="_Arrears 2 (Raj)_Book3_Ops risk Mauritius - Sep 09 split stephanie after adjusment conversion_Reconciliation_1" xfId="1909"/>
    <cellStyle name="_Arrears 2 (Raj)_Book3_Ops risk Mauritius - Sep 09 split stephanie after adjusment conversion_Reconciliation_2" xfId="1910"/>
    <cellStyle name="_Arrears 2 (Raj)_Book3_Ops risk Mauritius - Sep 09 split stephanie after adjusment conversion_Reconciliation_3" xfId="1911"/>
    <cellStyle name="_Arrears 2 (Raj)_Book3_Recon" xfId="1912"/>
    <cellStyle name="_Arrears 2 (Raj)_Book3_Recon W1" xfId="1913"/>
    <cellStyle name="_Arrears 2 (Raj)_Book3_Recon_1" xfId="1914"/>
    <cellStyle name="_Arrears 2 (Raj)_Book3_Recon_2" xfId="1915"/>
    <cellStyle name="_Arrears 2 (Raj)_Book3_Recon_3" xfId="1916"/>
    <cellStyle name="_Arrears 2 (Raj)_Book3_Reconciliation" xfId="1917"/>
    <cellStyle name="_Arrears 2 (Raj)_Book3_Reconciliation_1" xfId="1918"/>
    <cellStyle name="_Arrears 2 (Raj)_Book3_Reconciliation_2" xfId="1919"/>
    <cellStyle name="_Arrears 2 (Raj)_Book3_Reconciliation_3" xfId="1920"/>
    <cellStyle name="_Arrears 2 (Raj)_Book3_RELATED PARTY-2010 05 31" xfId="1921"/>
    <cellStyle name="_Arrears 2 (Raj)_Book3_RELATED PARTY-2010 05 31_(19) Loan Feb-11(Feb-11 figures)" xfId="1922"/>
    <cellStyle name="_Arrears 2 (Raj)_Book3_Sheet1" xfId="1923"/>
    <cellStyle name="_Arrears 2 (Raj)_Book4" xfId="1924"/>
    <cellStyle name="_Arrears 2 (Raj)_Book4_Recon" xfId="1925"/>
    <cellStyle name="_Arrears 2 (Raj)_Book4_Recon W1" xfId="1926"/>
    <cellStyle name="_Arrears 2 (Raj)_Book4_Recon_1" xfId="1927"/>
    <cellStyle name="_Arrears 2 (Raj)_Book4_Recon_2" xfId="1928"/>
    <cellStyle name="_Arrears 2 (Raj)_Book4_Recon_3" xfId="1929"/>
    <cellStyle name="_Arrears 2 (Raj)_Book4_Reconciliation" xfId="1930"/>
    <cellStyle name="_Arrears 2 (Raj)_Book4_Reconciliation_1" xfId="1931"/>
    <cellStyle name="_Arrears 2 (Raj)_Book4_Reconciliation_2" xfId="1932"/>
    <cellStyle name="_Arrears 2 (Raj)_Book4_Reconciliation_3" xfId="1933"/>
    <cellStyle name="_Arrears 2 (Raj)_Book6" xfId="1934"/>
    <cellStyle name="_Arrears 2 (Raj)_Book6_31.12.09 Mauritius-USD based ledger - Final1" xfId="1935"/>
    <cellStyle name="_Arrears 2 (Raj)_Book6_Book4" xfId="1936"/>
    <cellStyle name="_Arrears 2 (Raj)_Book6_Book4_IBM_Grouped(2)" xfId="1937"/>
    <cellStyle name="_Arrears 2 (Raj)_Book6_Book4_IBM_Grouped(2)_Recon" xfId="1938"/>
    <cellStyle name="_Arrears 2 (Raj)_Book6_Book4_IBM_Grouped(2)_Recon to Segmental Report" xfId="1939"/>
    <cellStyle name="_Arrears 2 (Raj)_Book6_Book4_IBM_Grouped(2)_Recon_1" xfId="1940"/>
    <cellStyle name="_Arrears 2 (Raj)_Book6_Book4_IBM_Grouped(2)_Recon_2" xfId="1941"/>
    <cellStyle name="_Arrears 2 (Raj)_Book6_Book4_IBM_Grouped(2)_Recon_3" xfId="1942"/>
    <cellStyle name="_Arrears 2 (Raj)_Book6_Book4_IBM_Grouped(2)_Recon_4" xfId="1943"/>
    <cellStyle name="_Arrears 2 (Raj)_Book6_Book4_IBM_Grouped(2)_Reconciliation" xfId="1944"/>
    <cellStyle name="_Arrears 2 (Raj)_Book6_Book4_IBM_Grouped(2)_Reconciliation_1" xfId="1945"/>
    <cellStyle name="_Arrears 2 (Raj)_Book6_Book4_IBM_Grouped(2)_Reconciliation_2" xfId="1946"/>
    <cellStyle name="_Arrears 2 (Raj)_Book6_Book4_IBM_Grouped(2)_Reconciliation_3" xfId="1947"/>
    <cellStyle name="_Arrears 2 (Raj)_Book6_Book4_Recon" xfId="1948"/>
    <cellStyle name="_Arrears 2 (Raj)_Book6_Book4_Recon W1" xfId="1949"/>
    <cellStyle name="_Arrears 2 (Raj)_Book6_Book4_Recon_1" xfId="1950"/>
    <cellStyle name="_Arrears 2 (Raj)_Book6_Book4_Recon_2" xfId="1951"/>
    <cellStyle name="_Arrears 2 (Raj)_Book6_Book4_Recon_3" xfId="1952"/>
    <cellStyle name="_Arrears 2 (Raj)_Book6_Book4_Reconciliation" xfId="1953"/>
    <cellStyle name="_Arrears 2 (Raj)_Book6_Book4_Reconciliation_1" xfId="1954"/>
    <cellStyle name="_Arrears 2 (Raj)_Book6_Book4_Reconciliation_2" xfId="1955"/>
    <cellStyle name="_Arrears 2 (Raj)_Book6_Book4_Reconciliation_3" xfId="1956"/>
    <cellStyle name="_Arrears 2 (Raj)_Book6_Book5" xfId="1957"/>
    <cellStyle name="_Arrears 2 (Raj)_Book6_Book5_(19) Loan Feb-11(Feb-11 figures)" xfId="1958"/>
    <cellStyle name="_Arrears 2 (Raj)_Book6_capital adequacy September 2009" xfId="1959"/>
    <cellStyle name="_Arrears 2 (Raj)_Book6_capital adequacy September 2009_IBM_Grouped(2)" xfId="1960"/>
    <cellStyle name="_Arrears 2 (Raj)_Book6_capital adequacy September 2009_IBM_Grouped(2)_Recon" xfId="1961"/>
    <cellStyle name="_Arrears 2 (Raj)_Book6_capital adequacy September 2009_IBM_Grouped(2)_Recon to Segmental Report" xfId="1962"/>
    <cellStyle name="_Arrears 2 (Raj)_Book6_capital adequacy September 2009_IBM_Grouped(2)_Recon_1" xfId="1963"/>
    <cellStyle name="_Arrears 2 (Raj)_Book6_capital adequacy September 2009_IBM_Grouped(2)_Recon_2" xfId="1964"/>
    <cellStyle name="_Arrears 2 (Raj)_Book6_capital adequacy September 2009_IBM_Grouped(2)_Recon_3" xfId="1965"/>
    <cellStyle name="_Arrears 2 (Raj)_Book6_capital adequacy September 2009_IBM_Grouped(2)_Recon_4" xfId="1966"/>
    <cellStyle name="_Arrears 2 (Raj)_Book6_capital adequacy September 2009_IBM_Grouped(2)_Reconciliation" xfId="1967"/>
    <cellStyle name="_Arrears 2 (Raj)_Book6_capital adequacy September 2009_IBM_Grouped(2)_Reconciliation_1" xfId="1968"/>
    <cellStyle name="_Arrears 2 (Raj)_Book6_capital adequacy September 2009_IBM_Grouped(2)_Reconciliation_2" xfId="1969"/>
    <cellStyle name="_Arrears 2 (Raj)_Book6_capital adequacy September 2009_IBM_Grouped(2)_Reconciliation_3" xfId="1970"/>
    <cellStyle name="_Arrears 2 (Raj)_Book6_capital adequacy September 2009_Recon" xfId="1971"/>
    <cellStyle name="_Arrears 2 (Raj)_Book6_capital adequacy September 2009_Recon W1" xfId="1972"/>
    <cellStyle name="_Arrears 2 (Raj)_Book6_capital adequacy September 2009_Recon_1" xfId="1973"/>
    <cellStyle name="_Arrears 2 (Raj)_Book6_capital adequacy September 2009_Recon_2" xfId="1974"/>
    <cellStyle name="_Arrears 2 (Raj)_Book6_capital adequacy September 2009_Recon_3" xfId="1975"/>
    <cellStyle name="_Arrears 2 (Raj)_Book6_capital adequacy September 2009_Reconciliation" xfId="1976"/>
    <cellStyle name="_Arrears 2 (Raj)_Book6_capital adequacy September 2009_Reconciliation_1" xfId="1977"/>
    <cellStyle name="_Arrears 2 (Raj)_Book6_capital adequacy September 2009_Reconciliation_2" xfId="1978"/>
    <cellStyle name="_Arrears 2 (Raj)_Book6_capital adequacy September 2009_Reconciliation_3" xfId="1979"/>
    <cellStyle name="_Arrears 2 (Raj)_Book6_Copy of Mauritius-USD based ledger" xfId="1980"/>
    <cellStyle name="_Arrears 2 (Raj)_Book6_Copy of Mauritius-USD based ledger_Recon" xfId="1981"/>
    <cellStyle name="_Arrears 2 (Raj)_Book6_Copy of Mauritius-USD based ledger_Recon W1" xfId="1982"/>
    <cellStyle name="_Arrears 2 (Raj)_Book6_Copy of Mauritius-USD based ledger_Recon_1" xfId="1983"/>
    <cellStyle name="_Arrears 2 (Raj)_Book6_Copy of Mauritius-USD based ledger_Recon_2" xfId="1984"/>
    <cellStyle name="_Arrears 2 (Raj)_Book6_Copy of Mauritius-USD based ledger_Recon_3" xfId="1985"/>
    <cellStyle name="_Arrears 2 (Raj)_Book6_Copy of Mauritius-USD based ledger_Reconciliation" xfId="1986"/>
    <cellStyle name="_Arrears 2 (Raj)_Book6_Copy of Mauritius-USD based ledger_Reconciliation_1" xfId="1987"/>
    <cellStyle name="_Arrears 2 (Raj)_Book6_Copy of Mauritius-USD based ledger_Reconciliation_2" xfId="1988"/>
    <cellStyle name="_Arrears 2 (Raj)_Book6_Copy of Mauritius-USD based ledger_Reconciliation_3" xfId="1989"/>
    <cellStyle name="_Arrears 2 (Raj)_Book6_Ops risk Mauritius - Sep 09 split stephanie after adjusment conversion" xfId="1990"/>
    <cellStyle name="_Arrears 2 (Raj)_Book6_Ops risk Mauritius - Sep 09 split stephanie after adjusment conversion_IBM_Grouped(2)" xfId="1991"/>
    <cellStyle name="_Arrears 2 (Raj)_Book6_Ops risk Mauritius - Sep 09 split stephanie after adjusment conversion_IBM_Grouped(2)_Recon" xfId="1992"/>
    <cellStyle name="_Arrears 2 (Raj)_Book6_Ops risk Mauritius - Sep 09 split stephanie after adjusment conversion_IBM_Grouped(2)_Recon to Segmental Report" xfId="1993"/>
    <cellStyle name="_Arrears 2 (Raj)_Book6_Ops risk Mauritius - Sep 09 split stephanie after adjusment conversion_IBM_Grouped(2)_Recon_1" xfId="1994"/>
    <cellStyle name="_Arrears 2 (Raj)_Book6_Ops risk Mauritius - Sep 09 split stephanie after adjusment conversion_IBM_Grouped(2)_Recon_2" xfId="1995"/>
    <cellStyle name="_Arrears 2 (Raj)_Book6_Ops risk Mauritius - Sep 09 split stephanie after adjusment conversion_IBM_Grouped(2)_Recon_3" xfId="1996"/>
    <cellStyle name="_Arrears 2 (Raj)_Book6_Ops risk Mauritius - Sep 09 split stephanie after adjusment conversion_IBM_Grouped(2)_Recon_4" xfId="1997"/>
    <cellStyle name="_Arrears 2 (Raj)_Book6_Ops risk Mauritius - Sep 09 split stephanie after adjusment conversion_IBM_Grouped(2)_Reconciliation" xfId="1998"/>
    <cellStyle name="_Arrears 2 (Raj)_Book6_Ops risk Mauritius - Sep 09 split stephanie after adjusment conversion_IBM_Grouped(2)_Reconciliation_1" xfId="1999"/>
    <cellStyle name="_Arrears 2 (Raj)_Book6_Ops risk Mauritius - Sep 09 split stephanie after adjusment conversion_IBM_Grouped(2)_Reconciliation_2" xfId="2000"/>
    <cellStyle name="_Arrears 2 (Raj)_Book6_Ops risk Mauritius - Sep 09 split stephanie after adjusment conversion_IBM_Grouped(2)_Reconciliation_3" xfId="2001"/>
    <cellStyle name="_Arrears 2 (Raj)_Book6_Ops risk Mauritius - Sep 09 split stephanie after adjusment conversion_Recon" xfId="2002"/>
    <cellStyle name="_Arrears 2 (Raj)_Book6_Ops risk Mauritius - Sep 09 split stephanie after adjusment conversion_Recon W1" xfId="2003"/>
    <cellStyle name="_Arrears 2 (Raj)_Book6_Ops risk Mauritius - Sep 09 split stephanie after adjusment conversion_Recon_1" xfId="2004"/>
    <cellStyle name="_Arrears 2 (Raj)_Book6_Ops risk Mauritius - Sep 09 split stephanie after adjusment conversion_Recon_2" xfId="2005"/>
    <cellStyle name="_Arrears 2 (Raj)_Book6_Ops risk Mauritius - Sep 09 split stephanie after adjusment conversion_Recon_3" xfId="2006"/>
    <cellStyle name="_Arrears 2 (Raj)_Book6_Ops risk Mauritius - Sep 09 split stephanie after adjusment conversion_Reconciliation" xfId="2007"/>
    <cellStyle name="_Arrears 2 (Raj)_Book6_Ops risk Mauritius - Sep 09 split stephanie after adjusment conversion_Reconciliation_1" xfId="2008"/>
    <cellStyle name="_Arrears 2 (Raj)_Book6_Ops risk Mauritius - Sep 09 split stephanie after adjusment conversion_Reconciliation_2" xfId="2009"/>
    <cellStyle name="_Arrears 2 (Raj)_Book6_Ops risk Mauritius - Sep 09 split stephanie after adjusment conversion_Reconciliation_3" xfId="2010"/>
    <cellStyle name="_Arrears 2 (Raj)_Book6_Recon" xfId="2011"/>
    <cellStyle name="_Arrears 2 (Raj)_Book6_Recon W1" xfId="2012"/>
    <cellStyle name="_Arrears 2 (Raj)_Book6_Recon_1" xfId="2013"/>
    <cellStyle name="_Arrears 2 (Raj)_Book6_Recon_2" xfId="2014"/>
    <cellStyle name="_Arrears 2 (Raj)_Book6_Recon_3" xfId="2015"/>
    <cellStyle name="_Arrears 2 (Raj)_Book6_Reconciliation" xfId="2016"/>
    <cellStyle name="_Arrears 2 (Raj)_Book6_Reconciliation_1" xfId="2017"/>
    <cellStyle name="_Arrears 2 (Raj)_Book6_Reconciliation_2" xfId="2018"/>
    <cellStyle name="_Arrears 2 (Raj)_Book6_Reconciliation_3" xfId="2019"/>
    <cellStyle name="_Arrears 2 (Raj)_Book6_RELATED PARTY-2010 05 31" xfId="2020"/>
    <cellStyle name="_Arrears 2 (Raj)_Book6_RELATED PARTY-2010 05 31_(19) Loan Feb-11(Feb-11 figures)" xfId="2021"/>
    <cellStyle name="_Arrears 2 (Raj)_Book6_Sheet1" xfId="2022"/>
    <cellStyle name="_Arrears 2 (Raj)_BS - Mar 09" xfId="2023"/>
    <cellStyle name="_Arrears 2 (Raj)_BS - Mar 09_IBM_Grouped(2)" xfId="2024"/>
    <cellStyle name="_Arrears 2 (Raj)_BS - Mar 09_IBM_Grouped(2)_Recon" xfId="2025"/>
    <cellStyle name="_Arrears 2 (Raj)_BS - Mar 09_IBM_Grouped(2)_Recon to Segmental Report" xfId="2026"/>
    <cellStyle name="_Arrears 2 (Raj)_BS - Mar 09_IBM_Grouped(2)_Recon_1" xfId="2027"/>
    <cellStyle name="_Arrears 2 (Raj)_BS - Mar 09_IBM_Grouped(2)_Recon_2" xfId="2028"/>
    <cellStyle name="_Arrears 2 (Raj)_BS - Mar 09_IBM_Grouped(2)_Recon_3" xfId="2029"/>
    <cellStyle name="_Arrears 2 (Raj)_BS - Mar 09_IBM_Grouped(2)_Recon_4" xfId="2030"/>
    <cellStyle name="_Arrears 2 (Raj)_BS - Mar 09_IBM_Grouped(2)_Reconciliation" xfId="2031"/>
    <cellStyle name="_Arrears 2 (Raj)_BS - Mar 09_IBM_Grouped(2)_Reconciliation_1" xfId="2032"/>
    <cellStyle name="_Arrears 2 (Raj)_BS - Mar 09_IBM_Grouped(2)_Reconciliation_2" xfId="2033"/>
    <cellStyle name="_Arrears 2 (Raj)_BS - Mar 09_IBM_Grouped(2)_Reconciliation_3" xfId="2034"/>
    <cellStyle name="_Arrears 2 (Raj)_BS - Mar 09_Recon" xfId="2035"/>
    <cellStyle name="_Arrears 2 (Raj)_BS - Mar 09_Recon W1" xfId="2036"/>
    <cellStyle name="_Arrears 2 (Raj)_BS - Mar 09_Recon_1" xfId="2037"/>
    <cellStyle name="_Arrears 2 (Raj)_BS - Mar 09_Recon_2" xfId="2038"/>
    <cellStyle name="_Arrears 2 (Raj)_BS - Mar 09_Recon_3" xfId="2039"/>
    <cellStyle name="_Arrears 2 (Raj)_BS - Mar 09_Reconciliation" xfId="2040"/>
    <cellStyle name="_Arrears 2 (Raj)_BS - Mar 09_Reconciliation_1" xfId="2041"/>
    <cellStyle name="_Arrears 2 (Raj)_BS - Mar 09_Reconciliation_2" xfId="2042"/>
    <cellStyle name="_Arrears 2 (Raj)_BS - Mar 09_Reconciliation_3" xfId="2043"/>
    <cellStyle name="_Arrears 2 (Raj)_BSIS essbase" xfId="2044"/>
    <cellStyle name="_Arrears 2 (Raj)_BSIS essbase_Recon" xfId="2045"/>
    <cellStyle name="_Arrears 2 (Raj)_BSIS essbase_Recon W1" xfId="2046"/>
    <cellStyle name="_Arrears 2 (Raj)_BSIS essbase_Recon_1" xfId="2047"/>
    <cellStyle name="_Arrears 2 (Raj)_BSIS essbase_Recon_2" xfId="2048"/>
    <cellStyle name="_Arrears 2 (Raj)_BSIS essbase_Recon_3" xfId="2049"/>
    <cellStyle name="_Arrears 2 (Raj)_BSIS essbase_Reconciliation" xfId="2050"/>
    <cellStyle name="_Arrears 2 (Raj)_BSIS essbase_Reconciliation_1" xfId="2051"/>
    <cellStyle name="_Arrears 2 (Raj)_BSIS essbase_Reconciliation_2" xfId="2052"/>
    <cellStyle name="_Arrears 2 (Raj)_BSIS essbase_Reconciliation_3" xfId="2053"/>
    <cellStyle name="_Arrears 2 (Raj)_BSIS essbase_Sheet1" xfId="2054"/>
    <cellStyle name="_Arrears 2 (Raj)_capital adequacy September 2009" xfId="2055"/>
    <cellStyle name="_Arrears 2 (Raj)_capital adequacy September 2009_IBM_Grouped(2)" xfId="2056"/>
    <cellStyle name="_Arrears 2 (Raj)_capital adequacy September 2009_IBM_Grouped(2)_Recon" xfId="2057"/>
    <cellStyle name="_Arrears 2 (Raj)_capital adequacy September 2009_IBM_Grouped(2)_Recon to Segmental Report" xfId="2058"/>
    <cellStyle name="_Arrears 2 (Raj)_capital adequacy September 2009_IBM_Grouped(2)_Recon_1" xfId="2059"/>
    <cellStyle name="_Arrears 2 (Raj)_capital adequacy September 2009_IBM_Grouped(2)_Recon_2" xfId="2060"/>
    <cellStyle name="_Arrears 2 (Raj)_capital adequacy September 2009_IBM_Grouped(2)_Recon_3" xfId="2061"/>
    <cellStyle name="_Arrears 2 (Raj)_capital adequacy September 2009_IBM_Grouped(2)_Recon_4" xfId="2062"/>
    <cellStyle name="_Arrears 2 (Raj)_capital adequacy September 2009_IBM_Grouped(2)_Reconciliation" xfId="2063"/>
    <cellStyle name="_Arrears 2 (Raj)_capital adequacy September 2009_IBM_Grouped(2)_Reconciliation_1" xfId="2064"/>
    <cellStyle name="_Arrears 2 (Raj)_capital adequacy September 2009_IBM_Grouped(2)_Reconciliation_2" xfId="2065"/>
    <cellStyle name="_Arrears 2 (Raj)_capital adequacy September 2009_IBM_Grouped(2)_Reconciliation_3" xfId="2066"/>
    <cellStyle name="_Arrears 2 (Raj)_capital adequacy September 2009_Recon" xfId="2067"/>
    <cellStyle name="_Arrears 2 (Raj)_capital adequacy September 2009_Recon W1" xfId="2068"/>
    <cellStyle name="_Arrears 2 (Raj)_capital adequacy September 2009_Recon_1" xfId="2069"/>
    <cellStyle name="_Arrears 2 (Raj)_capital adequacy September 2009_Recon_2" xfId="2070"/>
    <cellStyle name="_Arrears 2 (Raj)_capital adequacy September 2009_Recon_3" xfId="2071"/>
    <cellStyle name="_Arrears 2 (Raj)_capital adequacy September 2009_Reconciliation" xfId="2072"/>
    <cellStyle name="_Arrears 2 (Raj)_capital adequacy September 2009_Reconciliation_1" xfId="2073"/>
    <cellStyle name="_Arrears 2 (Raj)_capital adequacy September 2009_Reconciliation_2" xfId="2074"/>
    <cellStyle name="_Arrears 2 (Raj)_capital adequacy September 2009_Reconciliation_3" xfId="2075"/>
    <cellStyle name="_Arrears 2 (Raj)_Detailed BS Dec 08" xfId="2076"/>
    <cellStyle name="_Arrears 2 (Raj)_Detailed BS Dec 08_IBM_Grouped(2)" xfId="2077"/>
    <cellStyle name="_Arrears 2 (Raj)_Detailed BS Dec 08_IBM_Grouped(2)_Recon" xfId="2078"/>
    <cellStyle name="_Arrears 2 (Raj)_Detailed BS Dec 08_IBM_Grouped(2)_Recon to Segmental Report" xfId="2079"/>
    <cellStyle name="_Arrears 2 (Raj)_Detailed BS Dec 08_IBM_Grouped(2)_Recon_1" xfId="2080"/>
    <cellStyle name="_Arrears 2 (Raj)_Detailed BS Dec 08_IBM_Grouped(2)_Recon_2" xfId="2081"/>
    <cellStyle name="_Arrears 2 (Raj)_Detailed BS Dec 08_IBM_Grouped(2)_Recon_3" xfId="2082"/>
    <cellStyle name="_Arrears 2 (Raj)_Detailed BS Dec 08_IBM_Grouped(2)_Recon_4" xfId="2083"/>
    <cellStyle name="_Arrears 2 (Raj)_Detailed BS Dec 08_IBM_Grouped(2)_Reconciliation" xfId="2084"/>
    <cellStyle name="_Arrears 2 (Raj)_Detailed BS Dec 08_IBM_Grouped(2)_Reconciliation_1" xfId="2085"/>
    <cellStyle name="_Arrears 2 (Raj)_Detailed BS Dec 08_IBM_Grouped(2)_Reconciliation_2" xfId="2086"/>
    <cellStyle name="_Arrears 2 (Raj)_Detailed BS Dec 08_IBM_Grouped(2)_Reconciliation_3" xfId="2087"/>
    <cellStyle name="_Arrears 2 (Raj)_Detailed BS Dec 08_Recon" xfId="2088"/>
    <cellStyle name="_Arrears 2 (Raj)_Detailed BS Dec 08_Recon W1" xfId="2089"/>
    <cellStyle name="_Arrears 2 (Raj)_Detailed BS Dec 08_Recon_1" xfId="2090"/>
    <cellStyle name="_Arrears 2 (Raj)_Detailed BS Dec 08_Recon_2" xfId="2091"/>
    <cellStyle name="_Arrears 2 (Raj)_Detailed BS Dec 08_Recon_3" xfId="2092"/>
    <cellStyle name="_Arrears 2 (Raj)_Detailed BS Dec 08_Reconciliation" xfId="2093"/>
    <cellStyle name="_Arrears 2 (Raj)_Detailed BS Dec 08_Reconciliation_1" xfId="2094"/>
    <cellStyle name="_Arrears 2 (Raj)_Detailed BS Dec 08_Reconciliation_2" xfId="2095"/>
    <cellStyle name="_Arrears 2 (Raj)_Detailed BS Dec 08_Reconciliation_3" xfId="2096"/>
    <cellStyle name="_Arrears 2 (Raj)_Detailed BS Jan 09" xfId="2097"/>
    <cellStyle name="_Arrears 2 (Raj)_Detailed BS Jan 09_IBM_Grouped(2)" xfId="2098"/>
    <cellStyle name="_Arrears 2 (Raj)_Detailed BS Jan 09_IBM_Grouped(2)_Recon" xfId="2099"/>
    <cellStyle name="_Arrears 2 (Raj)_Detailed BS Jan 09_IBM_Grouped(2)_Recon to Segmental Report" xfId="2100"/>
    <cellStyle name="_Arrears 2 (Raj)_Detailed BS Jan 09_IBM_Grouped(2)_Recon_1" xfId="2101"/>
    <cellStyle name="_Arrears 2 (Raj)_Detailed BS Jan 09_IBM_Grouped(2)_Recon_2" xfId="2102"/>
    <cellStyle name="_Arrears 2 (Raj)_Detailed BS Jan 09_IBM_Grouped(2)_Recon_3" xfId="2103"/>
    <cellStyle name="_Arrears 2 (Raj)_Detailed BS Jan 09_IBM_Grouped(2)_Recon_4" xfId="2104"/>
    <cellStyle name="_Arrears 2 (Raj)_Detailed BS Jan 09_IBM_Grouped(2)_Reconciliation" xfId="2105"/>
    <cellStyle name="_Arrears 2 (Raj)_Detailed BS Jan 09_IBM_Grouped(2)_Reconciliation_1" xfId="2106"/>
    <cellStyle name="_Arrears 2 (Raj)_Detailed BS Jan 09_IBM_Grouped(2)_Reconciliation_2" xfId="2107"/>
    <cellStyle name="_Arrears 2 (Raj)_Detailed BS Jan 09_IBM_Grouped(2)_Reconciliation_3" xfId="2108"/>
    <cellStyle name="_Arrears 2 (Raj)_Detailed BS Jan 09_Recon" xfId="2109"/>
    <cellStyle name="_Arrears 2 (Raj)_Detailed BS Jan 09_Recon W1" xfId="2110"/>
    <cellStyle name="_Arrears 2 (Raj)_Detailed BS Jan 09_Recon_1" xfId="2111"/>
    <cellStyle name="_Arrears 2 (Raj)_Detailed BS Jan 09_Recon_2" xfId="2112"/>
    <cellStyle name="_Arrears 2 (Raj)_Detailed BS Jan 09_Recon_3" xfId="2113"/>
    <cellStyle name="_Arrears 2 (Raj)_Detailed BS Jan 09_Reconciliation" xfId="2114"/>
    <cellStyle name="_Arrears 2 (Raj)_Detailed BS Jan 09_Reconciliation_1" xfId="2115"/>
    <cellStyle name="_Arrears 2 (Raj)_Detailed BS Jan 09_Reconciliation_2" xfId="2116"/>
    <cellStyle name="_Arrears 2 (Raj)_Detailed BS Jan 09_Reconciliation_3" xfId="2117"/>
    <cellStyle name="_Arrears 2 (Raj)_Detailed BS Jun 09" xfId="2118"/>
    <cellStyle name="_Arrears 2 (Raj)_Detailed BS Jun 09_IBM_Grouped(2)" xfId="2119"/>
    <cellStyle name="_Arrears 2 (Raj)_Detailed BS Jun 09_IBM_Grouped(2)_Recon" xfId="2120"/>
    <cellStyle name="_Arrears 2 (Raj)_Detailed BS Jun 09_IBM_Grouped(2)_Recon to Segmental Report" xfId="2121"/>
    <cellStyle name="_Arrears 2 (Raj)_Detailed BS Jun 09_IBM_Grouped(2)_Recon_1" xfId="2122"/>
    <cellStyle name="_Arrears 2 (Raj)_Detailed BS Jun 09_IBM_Grouped(2)_Recon_2" xfId="2123"/>
    <cellStyle name="_Arrears 2 (Raj)_Detailed BS Jun 09_IBM_Grouped(2)_Recon_3" xfId="2124"/>
    <cellStyle name="_Arrears 2 (Raj)_Detailed BS Jun 09_IBM_Grouped(2)_Recon_4" xfId="2125"/>
    <cellStyle name="_Arrears 2 (Raj)_Detailed BS Jun 09_IBM_Grouped(2)_Reconciliation" xfId="2126"/>
    <cellStyle name="_Arrears 2 (Raj)_Detailed BS Jun 09_IBM_Grouped(2)_Reconciliation_1" xfId="2127"/>
    <cellStyle name="_Arrears 2 (Raj)_Detailed BS Jun 09_IBM_Grouped(2)_Reconciliation_2" xfId="2128"/>
    <cellStyle name="_Arrears 2 (Raj)_Detailed BS Jun 09_IBM_Grouped(2)_Reconciliation_3" xfId="2129"/>
    <cellStyle name="_Arrears 2 (Raj)_Detailed BS Jun 09_Recon" xfId="2130"/>
    <cellStyle name="_Arrears 2 (Raj)_Detailed BS Jun 09_Recon W1" xfId="2131"/>
    <cellStyle name="_Arrears 2 (Raj)_Detailed BS Jun 09_Recon_1" xfId="2132"/>
    <cellStyle name="_Arrears 2 (Raj)_Detailed BS Jun 09_Recon_2" xfId="2133"/>
    <cellStyle name="_Arrears 2 (Raj)_Detailed BS Jun 09_Recon_3" xfId="2134"/>
    <cellStyle name="_Arrears 2 (Raj)_Detailed BS Jun 09_Reconciliation" xfId="2135"/>
    <cellStyle name="_Arrears 2 (Raj)_Detailed BS Jun 09_Reconciliation_1" xfId="2136"/>
    <cellStyle name="_Arrears 2 (Raj)_Detailed BS Jun 09_Reconciliation_2" xfId="2137"/>
    <cellStyle name="_Arrears 2 (Raj)_Detailed BS Jun 09_Reconciliation_3" xfId="2138"/>
    <cellStyle name="_Arrears 2 (Raj)_Detailed BS June08" xfId="2139"/>
    <cellStyle name="_Arrears 2 (Raj)_Detailed BS June08_31.12.09 Mauritius-USD based ledger - Final1" xfId="2140"/>
    <cellStyle name="_Arrears 2 (Raj)_Detailed BS June08_Book4" xfId="2141"/>
    <cellStyle name="_Arrears 2 (Raj)_Detailed BS June08_Book4_IBM_Grouped(2)" xfId="2142"/>
    <cellStyle name="_Arrears 2 (Raj)_Detailed BS June08_Book4_IBM_Grouped(2)_Recon" xfId="2143"/>
    <cellStyle name="_Arrears 2 (Raj)_Detailed BS June08_Book4_IBM_Grouped(2)_Recon to Segmental Report" xfId="2144"/>
    <cellStyle name="_Arrears 2 (Raj)_Detailed BS June08_Book4_IBM_Grouped(2)_Recon_1" xfId="2145"/>
    <cellStyle name="_Arrears 2 (Raj)_Detailed BS June08_Book4_IBM_Grouped(2)_Recon_2" xfId="2146"/>
    <cellStyle name="_Arrears 2 (Raj)_Detailed BS June08_Book4_IBM_Grouped(2)_Recon_3" xfId="2147"/>
    <cellStyle name="_Arrears 2 (Raj)_Detailed BS June08_Book4_IBM_Grouped(2)_Recon_4" xfId="2148"/>
    <cellStyle name="_Arrears 2 (Raj)_Detailed BS June08_Book4_IBM_Grouped(2)_Reconciliation" xfId="2149"/>
    <cellStyle name="_Arrears 2 (Raj)_Detailed BS June08_Book4_IBM_Grouped(2)_Reconciliation_1" xfId="2150"/>
    <cellStyle name="_Arrears 2 (Raj)_Detailed BS June08_Book4_IBM_Grouped(2)_Reconciliation_2" xfId="2151"/>
    <cellStyle name="_Arrears 2 (Raj)_Detailed BS June08_Book4_IBM_Grouped(2)_Reconciliation_3" xfId="2152"/>
    <cellStyle name="_Arrears 2 (Raj)_Detailed BS June08_Book4_Recon" xfId="2153"/>
    <cellStyle name="_Arrears 2 (Raj)_Detailed BS June08_Book4_Recon W1" xfId="2154"/>
    <cellStyle name="_Arrears 2 (Raj)_Detailed BS June08_Book4_Recon_1" xfId="2155"/>
    <cellStyle name="_Arrears 2 (Raj)_Detailed BS June08_Book4_Recon_2" xfId="2156"/>
    <cellStyle name="_Arrears 2 (Raj)_Detailed BS June08_Book4_Recon_3" xfId="2157"/>
    <cellStyle name="_Arrears 2 (Raj)_Detailed BS June08_Book4_Reconciliation" xfId="2158"/>
    <cellStyle name="_Arrears 2 (Raj)_Detailed BS June08_Book4_Reconciliation_1" xfId="2159"/>
    <cellStyle name="_Arrears 2 (Raj)_Detailed BS June08_Book4_Reconciliation_2" xfId="2160"/>
    <cellStyle name="_Arrears 2 (Raj)_Detailed BS June08_Book4_Reconciliation_3" xfId="2161"/>
    <cellStyle name="_Arrears 2 (Raj)_Detailed BS June08_Book5" xfId="2162"/>
    <cellStyle name="_Arrears 2 (Raj)_Detailed BS June08_Book5_(19) Loan Feb-11(Feb-11 figures)" xfId="2163"/>
    <cellStyle name="_Arrears 2 (Raj)_Detailed BS June08_capital adequacy September 2009" xfId="2164"/>
    <cellStyle name="_Arrears 2 (Raj)_Detailed BS June08_capital adequacy September 2009_IBM_Grouped(2)" xfId="2165"/>
    <cellStyle name="_Arrears 2 (Raj)_Detailed BS June08_capital adequacy September 2009_IBM_Grouped(2)_Recon" xfId="2166"/>
    <cellStyle name="_Arrears 2 (Raj)_Detailed BS June08_capital adequacy September 2009_IBM_Grouped(2)_Recon to Segmental Report" xfId="2167"/>
    <cellStyle name="_Arrears 2 (Raj)_Detailed BS June08_capital adequacy September 2009_IBM_Grouped(2)_Recon_1" xfId="2168"/>
    <cellStyle name="_Arrears 2 (Raj)_Detailed BS June08_capital adequacy September 2009_IBM_Grouped(2)_Recon_2" xfId="2169"/>
    <cellStyle name="_Arrears 2 (Raj)_Detailed BS June08_capital adequacy September 2009_IBM_Grouped(2)_Recon_3" xfId="2170"/>
    <cellStyle name="_Arrears 2 (Raj)_Detailed BS June08_capital adequacy September 2009_IBM_Grouped(2)_Recon_4" xfId="2171"/>
    <cellStyle name="_Arrears 2 (Raj)_Detailed BS June08_capital adequacy September 2009_IBM_Grouped(2)_Reconciliation" xfId="2172"/>
    <cellStyle name="_Arrears 2 (Raj)_Detailed BS June08_capital adequacy September 2009_IBM_Grouped(2)_Reconciliation_1" xfId="2173"/>
    <cellStyle name="_Arrears 2 (Raj)_Detailed BS June08_capital adequacy September 2009_IBM_Grouped(2)_Reconciliation_2" xfId="2174"/>
    <cellStyle name="_Arrears 2 (Raj)_Detailed BS June08_capital adequacy September 2009_IBM_Grouped(2)_Reconciliation_3" xfId="2175"/>
    <cellStyle name="_Arrears 2 (Raj)_Detailed BS June08_capital adequacy September 2009_Recon" xfId="2176"/>
    <cellStyle name="_Arrears 2 (Raj)_Detailed BS June08_capital adequacy September 2009_Recon W1" xfId="2177"/>
    <cellStyle name="_Arrears 2 (Raj)_Detailed BS June08_capital adequacy September 2009_Recon_1" xfId="2178"/>
    <cellStyle name="_Arrears 2 (Raj)_Detailed BS June08_capital adequacy September 2009_Recon_2" xfId="2179"/>
    <cellStyle name="_Arrears 2 (Raj)_Detailed BS June08_capital adequacy September 2009_Recon_3" xfId="2180"/>
    <cellStyle name="_Arrears 2 (Raj)_Detailed BS June08_capital adequacy September 2009_Reconciliation" xfId="2181"/>
    <cellStyle name="_Arrears 2 (Raj)_Detailed BS June08_capital adequacy September 2009_Reconciliation_1" xfId="2182"/>
    <cellStyle name="_Arrears 2 (Raj)_Detailed BS June08_capital adequacy September 2009_Reconciliation_2" xfId="2183"/>
    <cellStyle name="_Arrears 2 (Raj)_Detailed BS June08_capital adequacy September 2009_Reconciliation_3" xfId="2184"/>
    <cellStyle name="_Arrears 2 (Raj)_Detailed BS June08_Copy of Mauritius-USD based ledger" xfId="2185"/>
    <cellStyle name="_Arrears 2 (Raj)_Detailed BS June08_Copy of Mauritius-USD based ledger_Recon" xfId="2186"/>
    <cellStyle name="_Arrears 2 (Raj)_Detailed BS June08_Copy of Mauritius-USD based ledger_Recon W1" xfId="2187"/>
    <cellStyle name="_Arrears 2 (Raj)_Detailed BS June08_Copy of Mauritius-USD based ledger_Recon_1" xfId="2188"/>
    <cellStyle name="_Arrears 2 (Raj)_Detailed BS June08_Copy of Mauritius-USD based ledger_Recon_2" xfId="2189"/>
    <cellStyle name="_Arrears 2 (Raj)_Detailed BS June08_Copy of Mauritius-USD based ledger_Recon_3" xfId="2190"/>
    <cellStyle name="_Arrears 2 (Raj)_Detailed BS June08_Copy of Mauritius-USD based ledger_Reconciliation" xfId="2191"/>
    <cellStyle name="_Arrears 2 (Raj)_Detailed BS June08_Copy of Mauritius-USD based ledger_Reconciliation_1" xfId="2192"/>
    <cellStyle name="_Arrears 2 (Raj)_Detailed BS June08_Copy of Mauritius-USD based ledger_Reconciliation_2" xfId="2193"/>
    <cellStyle name="_Arrears 2 (Raj)_Detailed BS June08_Copy of Mauritius-USD based ledger_Reconciliation_3" xfId="2194"/>
    <cellStyle name="_Arrears 2 (Raj)_Detailed BS June08_Ops risk Mauritius - Sep 09 split stephanie after adjusment conversion" xfId="2195"/>
    <cellStyle name="_Arrears 2 (Raj)_Detailed BS June08_Ops risk Mauritius - Sep 09 split stephanie after adjusment conversion_IBM_Grouped(2)" xfId="2196"/>
    <cellStyle name="_Arrears 2 (Raj)_Detailed BS June08_Ops risk Mauritius - Sep 09 split stephanie after adjusment conversion_IBM_Grouped(2)_Recon" xfId="2197"/>
    <cellStyle name="_Arrears 2 (Raj)_Detailed BS June08_Ops risk Mauritius - Sep 09 split stephanie after adjusment conversion_IBM_Grouped(2)_Recon to Segmental Report" xfId="2198"/>
    <cellStyle name="_Arrears 2 (Raj)_Detailed BS June08_Ops risk Mauritius - Sep 09 split stephanie after adjusment conversion_IBM_Grouped(2)_Recon_1" xfId="2199"/>
    <cellStyle name="_Arrears 2 (Raj)_Detailed BS June08_Ops risk Mauritius - Sep 09 split stephanie after adjusment conversion_IBM_Grouped(2)_Recon_2" xfId="2200"/>
    <cellStyle name="_Arrears 2 (Raj)_Detailed BS June08_Ops risk Mauritius - Sep 09 split stephanie after adjusment conversion_IBM_Grouped(2)_Recon_3" xfId="2201"/>
    <cellStyle name="_Arrears 2 (Raj)_Detailed BS June08_Ops risk Mauritius - Sep 09 split stephanie after adjusment conversion_IBM_Grouped(2)_Recon_4" xfId="2202"/>
    <cellStyle name="_Arrears 2 (Raj)_Detailed BS June08_Ops risk Mauritius - Sep 09 split stephanie after adjusment conversion_IBM_Grouped(2)_Reconciliation" xfId="2203"/>
    <cellStyle name="_Arrears 2 (Raj)_Detailed BS June08_Ops risk Mauritius - Sep 09 split stephanie after adjusment conversion_IBM_Grouped(2)_Reconciliation_1" xfId="2204"/>
    <cellStyle name="_Arrears 2 (Raj)_Detailed BS June08_Ops risk Mauritius - Sep 09 split stephanie after adjusment conversion_IBM_Grouped(2)_Reconciliation_2" xfId="2205"/>
    <cellStyle name="_Arrears 2 (Raj)_Detailed BS June08_Ops risk Mauritius - Sep 09 split stephanie after adjusment conversion_IBM_Grouped(2)_Reconciliation_3" xfId="2206"/>
    <cellStyle name="_Arrears 2 (Raj)_Detailed BS June08_Ops risk Mauritius - Sep 09 split stephanie after adjusment conversion_Recon" xfId="2207"/>
    <cellStyle name="_Arrears 2 (Raj)_Detailed BS June08_Ops risk Mauritius - Sep 09 split stephanie after adjusment conversion_Recon W1" xfId="2208"/>
    <cellStyle name="_Arrears 2 (Raj)_Detailed BS June08_Ops risk Mauritius - Sep 09 split stephanie after adjusment conversion_Recon_1" xfId="2209"/>
    <cellStyle name="_Arrears 2 (Raj)_Detailed BS June08_Ops risk Mauritius - Sep 09 split stephanie after adjusment conversion_Recon_2" xfId="2210"/>
    <cellStyle name="_Arrears 2 (Raj)_Detailed BS June08_Ops risk Mauritius - Sep 09 split stephanie after adjusment conversion_Recon_3" xfId="2211"/>
    <cellStyle name="_Arrears 2 (Raj)_Detailed BS June08_Ops risk Mauritius - Sep 09 split stephanie after adjusment conversion_Reconciliation" xfId="2212"/>
    <cellStyle name="_Arrears 2 (Raj)_Detailed BS June08_Ops risk Mauritius - Sep 09 split stephanie after adjusment conversion_Reconciliation_1" xfId="2213"/>
    <cellStyle name="_Arrears 2 (Raj)_Detailed BS June08_Ops risk Mauritius - Sep 09 split stephanie after adjusment conversion_Reconciliation_2" xfId="2214"/>
    <cellStyle name="_Arrears 2 (Raj)_Detailed BS June08_Ops risk Mauritius - Sep 09 split stephanie after adjusment conversion_Reconciliation_3" xfId="2215"/>
    <cellStyle name="_Arrears 2 (Raj)_Detailed BS June08_Recon" xfId="2216"/>
    <cellStyle name="_Arrears 2 (Raj)_Detailed BS June08_Recon W1" xfId="2217"/>
    <cellStyle name="_Arrears 2 (Raj)_Detailed BS June08_Recon_1" xfId="2218"/>
    <cellStyle name="_Arrears 2 (Raj)_Detailed BS June08_Recon_2" xfId="2219"/>
    <cellStyle name="_Arrears 2 (Raj)_Detailed BS June08_Recon_3" xfId="2220"/>
    <cellStyle name="_Arrears 2 (Raj)_Detailed BS June08_Reconciliation" xfId="2221"/>
    <cellStyle name="_Arrears 2 (Raj)_Detailed BS June08_Reconciliation_1" xfId="2222"/>
    <cellStyle name="_Arrears 2 (Raj)_Detailed BS June08_Reconciliation_2" xfId="2223"/>
    <cellStyle name="_Arrears 2 (Raj)_Detailed BS June08_Reconciliation_3" xfId="2224"/>
    <cellStyle name="_Arrears 2 (Raj)_Detailed BS June08_RELATED PARTY-2010 05 31" xfId="2225"/>
    <cellStyle name="_Arrears 2 (Raj)_Detailed BS June08_RELATED PARTY-2010 05 31_(19) Loan Feb-11(Feb-11 figures)" xfId="2226"/>
    <cellStyle name="_Arrears 2 (Raj)_Detailed BS June08_Sheet1" xfId="2227"/>
    <cellStyle name="_Arrears 2 (Raj)_Detailed BS March 08(1)" xfId="2228"/>
    <cellStyle name="_Arrears 2 (Raj)_Detailed BS March 08(1)_31.12.09 Mauritius-USD based ledger - Final1" xfId="2229"/>
    <cellStyle name="_Arrears 2 (Raj)_Detailed BS March 08(1)_Book4" xfId="2230"/>
    <cellStyle name="_Arrears 2 (Raj)_Detailed BS March 08(1)_Book4_IBM_Grouped(2)" xfId="2231"/>
    <cellStyle name="_Arrears 2 (Raj)_Detailed BS March 08(1)_Book4_IBM_Grouped(2)_Recon" xfId="2232"/>
    <cellStyle name="_Arrears 2 (Raj)_Detailed BS March 08(1)_Book4_IBM_Grouped(2)_Recon to Segmental Report" xfId="2233"/>
    <cellStyle name="_Arrears 2 (Raj)_Detailed BS March 08(1)_Book4_IBM_Grouped(2)_Recon_1" xfId="2234"/>
    <cellStyle name="_Arrears 2 (Raj)_Detailed BS March 08(1)_Book4_IBM_Grouped(2)_Recon_2" xfId="2235"/>
    <cellStyle name="_Arrears 2 (Raj)_Detailed BS March 08(1)_Book4_IBM_Grouped(2)_Recon_3" xfId="2236"/>
    <cellStyle name="_Arrears 2 (Raj)_Detailed BS March 08(1)_Book4_IBM_Grouped(2)_Recon_4" xfId="2237"/>
    <cellStyle name="_Arrears 2 (Raj)_Detailed BS March 08(1)_Book4_IBM_Grouped(2)_Reconciliation" xfId="2238"/>
    <cellStyle name="_Arrears 2 (Raj)_Detailed BS March 08(1)_Book4_IBM_Grouped(2)_Reconciliation_1" xfId="2239"/>
    <cellStyle name="_Arrears 2 (Raj)_Detailed BS March 08(1)_Book4_IBM_Grouped(2)_Reconciliation_2" xfId="2240"/>
    <cellStyle name="_Arrears 2 (Raj)_Detailed BS March 08(1)_Book4_IBM_Grouped(2)_Reconciliation_3" xfId="2241"/>
    <cellStyle name="_Arrears 2 (Raj)_Detailed BS March 08(1)_Book4_Recon" xfId="2242"/>
    <cellStyle name="_Arrears 2 (Raj)_Detailed BS March 08(1)_Book4_Recon W1" xfId="2243"/>
    <cellStyle name="_Arrears 2 (Raj)_Detailed BS March 08(1)_Book4_Recon_1" xfId="2244"/>
    <cellStyle name="_Arrears 2 (Raj)_Detailed BS March 08(1)_Book4_Recon_2" xfId="2245"/>
    <cellStyle name="_Arrears 2 (Raj)_Detailed BS March 08(1)_Book4_Recon_3" xfId="2246"/>
    <cellStyle name="_Arrears 2 (Raj)_Detailed BS March 08(1)_Book4_Reconciliation" xfId="2247"/>
    <cellStyle name="_Arrears 2 (Raj)_Detailed BS March 08(1)_Book4_Reconciliation_1" xfId="2248"/>
    <cellStyle name="_Arrears 2 (Raj)_Detailed BS March 08(1)_Book4_Reconciliation_2" xfId="2249"/>
    <cellStyle name="_Arrears 2 (Raj)_Detailed BS March 08(1)_Book4_Reconciliation_3" xfId="2250"/>
    <cellStyle name="_Arrears 2 (Raj)_Detailed BS March 08(1)_Book5" xfId="2251"/>
    <cellStyle name="_Arrears 2 (Raj)_Detailed BS March 08(1)_Book5_(19) Loan Feb-11(Feb-11 figures)" xfId="2252"/>
    <cellStyle name="_Arrears 2 (Raj)_Detailed BS March 08(1)_capital adequacy September 2009" xfId="2253"/>
    <cellStyle name="_Arrears 2 (Raj)_Detailed BS March 08(1)_capital adequacy September 2009_IBM_Grouped(2)" xfId="2254"/>
    <cellStyle name="_Arrears 2 (Raj)_Detailed BS March 08(1)_capital adequacy September 2009_IBM_Grouped(2)_Recon" xfId="2255"/>
    <cellStyle name="_Arrears 2 (Raj)_Detailed BS March 08(1)_capital adequacy September 2009_IBM_Grouped(2)_Recon to Segmental Report" xfId="2256"/>
    <cellStyle name="_Arrears 2 (Raj)_Detailed BS March 08(1)_capital adequacy September 2009_IBM_Grouped(2)_Recon_1" xfId="2257"/>
    <cellStyle name="_Arrears 2 (Raj)_Detailed BS March 08(1)_capital adequacy September 2009_IBM_Grouped(2)_Recon_2" xfId="2258"/>
    <cellStyle name="_Arrears 2 (Raj)_Detailed BS March 08(1)_capital adequacy September 2009_IBM_Grouped(2)_Recon_3" xfId="2259"/>
    <cellStyle name="_Arrears 2 (Raj)_Detailed BS March 08(1)_capital adequacy September 2009_IBM_Grouped(2)_Recon_4" xfId="2260"/>
    <cellStyle name="_Arrears 2 (Raj)_Detailed BS March 08(1)_capital adequacy September 2009_IBM_Grouped(2)_Reconciliation" xfId="2261"/>
    <cellStyle name="_Arrears 2 (Raj)_Detailed BS March 08(1)_capital adequacy September 2009_IBM_Grouped(2)_Reconciliation_1" xfId="2262"/>
    <cellStyle name="_Arrears 2 (Raj)_Detailed BS March 08(1)_capital adequacy September 2009_IBM_Grouped(2)_Reconciliation_2" xfId="2263"/>
    <cellStyle name="_Arrears 2 (Raj)_Detailed BS March 08(1)_capital adequacy September 2009_IBM_Grouped(2)_Reconciliation_3" xfId="2264"/>
    <cellStyle name="_Arrears 2 (Raj)_Detailed BS March 08(1)_capital adequacy September 2009_Recon" xfId="2265"/>
    <cellStyle name="_Arrears 2 (Raj)_Detailed BS March 08(1)_capital adequacy September 2009_Recon W1" xfId="2266"/>
    <cellStyle name="_Arrears 2 (Raj)_Detailed BS March 08(1)_capital adequacy September 2009_Recon_1" xfId="2267"/>
    <cellStyle name="_Arrears 2 (Raj)_Detailed BS March 08(1)_capital adequacy September 2009_Recon_2" xfId="2268"/>
    <cellStyle name="_Arrears 2 (Raj)_Detailed BS March 08(1)_capital adequacy September 2009_Recon_3" xfId="2269"/>
    <cellStyle name="_Arrears 2 (Raj)_Detailed BS March 08(1)_capital adequacy September 2009_Reconciliation" xfId="2270"/>
    <cellStyle name="_Arrears 2 (Raj)_Detailed BS March 08(1)_capital adequacy September 2009_Reconciliation_1" xfId="2271"/>
    <cellStyle name="_Arrears 2 (Raj)_Detailed BS March 08(1)_capital adequacy September 2009_Reconciliation_2" xfId="2272"/>
    <cellStyle name="_Arrears 2 (Raj)_Detailed BS March 08(1)_capital adequacy September 2009_Reconciliation_3" xfId="2273"/>
    <cellStyle name="_Arrears 2 (Raj)_Detailed BS March 08(1)_Copy of Mauritius-USD based ledger" xfId="2274"/>
    <cellStyle name="_Arrears 2 (Raj)_Detailed BS March 08(1)_Copy of Mauritius-USD based ledger_Recon" xfId="2275"/>
    <cellStyle name="_Arrears 2 (Raj)_Detailed BS March 08(1)_Copy of Mauritius-USD based ledger_Recon W1" xfId="2276"/>
    <cellStyle name="_Arrears 2 (Raj)_Detailed BS March 08(1)_Copy of Mauritius-USD based ledger_Recon_1" xfId="2277"/>
    <cellStyle name="_Arrears 2 (Raj)_Detailed BS March 08(1)_Copy of Mauritius-USD based ledger_Recon_2" xfId="2278"/>
    <cellStyle name="_Arrears 2 (Raj)_Detailed BS March 08(1)_Copy of Mauritius-USD based ledger_Recon_3" xfId="2279"/>
    <cellStyle name="_Arrears 2 (Raj)_Detailed BS March 08(1)_Copy of Mauritius-USD based ledger_Reconciliation" xfId="2280"/>
    <cellStyle name="_Arrears 2 (Raj)_Detailed BS March 08(1)_Copy of Mauritius-USD based ledger_Reconciliation_1" xfId="2281"/>
    <cellStyle name="_Arrears 2 (Raj)_Detailed BS March 08(1)_Copy of Mauritius-USD based ledger_Reconciliation_2" xfId="2282"/>
    <cellStyle name="_Arrears 2 (Raj)_Detailed BS March 08(1)_Copy of Mauritius-USD based ledger_Reconciliation_3" xfId="2283"/>
    <cellStyle name="_Arrears 2 (Raj)_Detailed BS March 08(1)_Limits" xfId="2284"/>
    <cellStyle name="_Arrears 2 (Raj)_Detailed BS March 08(1)_Limits_IBM_Grouped(2)" xfId="2285"/>
    <cellStyle name="_Arrears 2 (Raj)_Detailed BS March 08(1)_Limits_IBM_Grouped(2)_Recon" xfId="2286"/>
    <cellStyle name="_Arrears 2 (Raj)_Detailed BS March 08(1)_Limits_IBM_Grouped(2)_Recon to Segmental Report" xfId="2287"/>
    <cellStyle name="_Arrears 2 (Raj)_Detailed BS March 08(1)_Limits_IBM_Grouped(2)_Recon_1" xfId="2288"/>
    <cellStyle name="_Arrears 2 (Raj)_Detailed BS March 08(1)_Limits_IBM_Grouped(2)_Recon_2" xfId="2289"/>
    <cellStyle name="_Arrears 2 (Raj)_Detailed BS March 08(1)_Limits_IBM_Grouped(2)_Recon_3" xfId="2290"/>
    <cellStyle name="_Arrears 2 (Raj)_Detailed BS March 08(1)_Limits_IBM_Grouped(2)_Recon_4" xfId="2291"/>
    <cellStyle name="_Arrears 2 (Raj)_Detailed BS March 08(1)_Limits_IBM_Grouped(2)_Reconciliation" xfId="2292"/>
    <cellStyle name="_Arrears 2 (Raj)_Detailed BS March 08(1)_Limits_IBM_Grouped(2)_Reconciliation_1" xfId="2293"/>
    <cellStyle name="_Arrears 2 (Raj)_Detailed BS March 08(1)_Limits_IBM_Grouped(2)_Reconciliation_2" xfId="2294"/>
    <cellStyle name="_Arrears 2 (Raj)_Detailed BS March 08(1)_Limits_IBM_Grouped(2)_Reconciliation_3" xfId="2295"/>
    <cellStyle name="_Arrears 2 (Raj)_Detailed BS March 08(1)_Limits_Recon" xfId="2296"/>
    <cellStyle name="_Arrears 2 (Raj)_Detailed BS March 08(1)_Limits_Recon W1" xfId="2297"/>
    <cellStyle name="_Arrears 2 (Raj)_Detailed BS March 08(1)_Limits_Recon_1" xfId="2298"/>
    <cellStyle name="_Arrears 2 (Raj)_Detailed BS March 08(1)_Limits_Recon_2" xfId="2299"/>
    <cellStyle name="_Arrears 2 (Raj)_Detailed BS March 08(1)_Limits_Recon_3" xfId="2300"/>
    <cellStyle name="_Arrears 2 (Raj)_Detailed BS March 08(1)_Limits_Reconciliation" xfId="2301"/>
    <cellStyle name="_Arrears 2 (Raj)_Detailed BS March 08(1)_Limits_Reconciliation_1" xfId="2302"/>
    <cellStyle name="_Arrears 2 (Raj)_Detailed BS March 08(1)_Limits_Reconciliation_2" xfId="2303"/>
    <cellStyle name="_Arrears 2 (Raj)_Detailed BS March 08(1)_Limits_Reconciliation_3" xfId="2304"/>
    <cellStyle name="_Arrears 2 (Raj)_Detailed BS March 08(1)_Ops risk Mauritius - Sep 09 split stephanie after adjusment conversion" xfId="2305"/>
    <cellStyle name="_Arrears 2 (Raj)_Detailed BS March 08(1)_Ops risk Mauritius - Sep 09 split stephanie after adjusment conversion_IBM_Grouped(2)" xfId="2306"/>
    <cellStyle name="_Arrears 2 (Raj)_Detailed BS March 08(1)_Ops risk Mauritius - Sep 09 split stephanie after adjusment conversion_IBM_Grouped(2)_Recon" xfId="2307"/>
    <cellStyle name="_Arrears 2 (Raj)_Detailed BS March 08(1)_Ops risk Mauritius - Sep 09 split stephanie after adjusment conversion_IBM_Grouped(2)_Recon to Segmental Report" xfId="2308"/>
    <cellStyle name="_Arrears 2 (Raj)_Detailed BS March 08(1)_Ops risk Mauritius - Sep 09 split stephanie after adjusment conversion_IBM_Grouped(2)_Recon_1" xfId="2309"/>
    <cellStyle name="_Arrears 2 (Raj)_Detailed BS March 08(1)_Ops risk Mauritius - Sep 09 split stephanie after adjusment conversion_IBM_Grouped(2)_Recon_2" xfId="2310"/>
    <cellStyle name="_Arrears 2 (Raj)_Detailed BS March 08(1)_Ops risk Mauritius - Sep 09 split stephanie after adjusment conversion_IBM_Grouped(2)_Recon_3" xfId="2311"/>
    <cellStyle name="_Arrears 2 (Raj)_Detailed BS March 08(1)_Ops risk Mauritius - Sep 09 split stephanie after adjusment conversion_IBM_Grouped(2)_Recon_4" xfId="2312"/>
    <cellStyle name="_Arrears 2 (Raj)_Detailed BS March 08(1)_Ops risk Mauritius - Sep 09 split stephanie after adjusment conversion_IBM_Grouped(2)_Reconciliation" xfId="2313"/>
    <cellStyle name="_Arrears 2 (Raj)_Detailed BS March 08(1)_Ops risk Mauritius - Sep 09 split stephanie after adjusment conversion_IBM_Grouped(2)_Reconciliation_1" xfId="2314"/>
    <cellStyle name="_Arrears 2 (Raj)_Detailed BS March 08(1)_Ops risk Mauritius - Sep 09 split stephanie after adjusment conversion_IBM_Grouped(2)_Reconciliation_2" xfId="2315"/>
    <cellStyle name="_Arrears 2 (Raj)_Detailed BS March 08(1)_Ops risk Mauritius - Sep 09 split stephanie after adjusment conversion_IBM_Grouped(2)_Reconciliation_3" xfId="2316"/>
    <cellStyle name="_Arrears 2 (Raj)_Detailed BS March 08(1)_Ops risk Mauritius - Sep 09 split stephanie after adjusment conversion_Recon" xfId="2317"/>
    <cellStyle name="_Arrears 2 (Raj)_Detailed BS March 08(1)_Ops risk Mauritius - Sep 09 split stephanie after adjusment conversion_Recon W1" xfId="2318"/>
    <cellStyle name="_Arrears 2 (Raj)_Detailed BS March 08(1)_Ops risk Mauritius - Sep 09 split stephanie after adjusment conversion_Recon_1" xfId="2319"/>
    <cellStyle name="_Arrears 2 (Raj)_Detailed BS March 08(1)_Ops risk Mauritius - Sep 09 split stephanie after adjusment conversion_Recon_2" xfId="2320"/>
    <cellStyle name="_Arrears 2 (Raj)_Detailed BS March 08(1)_Ops risk Mauritius - Sep 09 split stephanie after adjusment conversion_Recon_3" xfId="2321"/>
    <cellStyle name="_Arrears 2 (Raj)_Detailed BS March 08(1)_Ops risk Mauritius - Sep 09 split stephanie after adjusment conversion_Reconciliation" xfId="2322"/>
    <cellStyle name="_Arrears 2 (Raj)_Detailed BS March 08(1)_Ops risk Mauritius - Sep 09 split stephanie after adjusment conversion_Reconciliation_1" xfId="2323"/>
    <cellStyle name="_Arrears 2 (Raj)_Detailed BS March 08(1)_Ops risk Mauritius - Sep 09 split stephanie after adjusment conversion_Reconciliation_2" xfId="2324"/>
    <cellStyle name="_Arrears 2 (Raj)_Detailed BS March 08(1)_Ops risk Mauritius - Sep 09 split stephanie after adjusment conversion_Reconciliation_3" xfId="2325"/>
    <cellStyle name="_Arrears 2 (Raj)_Detailed BS March 08(1)_Recon" xfId="2326"/>
    <cellStyle name="_Arrears 2 (Raj)_Detailed BS March 08(1)_Recon W1" xfId="2327"/>
    <cellStyle name="_Arrears 2 (Raj)_Detailed BS March 08(1)_Recon_1" xfId="2328"/>
    <cellStyle name="_Arrears 2 (Raj)_Detailed BS March 08(1)_Recon_2" xfId="2329"/>
    <cellStyle name="_Arrears 2 (Raj)_Detailed BS March 08(1)_Recon_3" xfId="2330"/>
    <cellStyle name="_Arrears 2 (Raj)_Detailed BS March 08(1)_Reconciliation" xfId="2331"/>
    <cellStyle name="_Arrears 2 (Raj)_Detailed BS March 08(1)_Reconciliation_1" xfId="2332"/>
    <cellStyle name="_Arrears 2 (Raj)_Detailed BS March 08(1)_Reconciliation_2" xfId="2333"/>
    <cellStyle name="_Arrears 2 (Raj)_Detailed BS March 08(1)_Reconciliation_3" xfId="2334"/>
    <cellStyle name="_Arrears 2 (Raj)_Detailed BS March 08(1)_RELATED PARTY-2010 05 31" xfId="2335"/>
    <cellStyle name="_Arrears 2 (Raj)_Detailed BS March 08(1)_RELATED PARTY-2010 05 31_(19) Loan Feb-11(Feb-11 figures)" xfId="2336"/>
    <cellStyle name="_Arrears 2 (Raj)_Detailed BS March 08(1)_Sheet1" xfId="2337"/>
    <cellStyle name="_Arrears 2 (Raj)_Detailed BS March 09" xfId="2338"/>
    <cellStyle name="_Arrears 2 (Raj)_Detailed BS March 09_IBM_Grouped(2)" xfId="2339"/>
    <cellStyle name="_Arrears 2 (Raj)_Detailed BS March 09_IBM_Grouped(2)_Recon" xfId="2340"/>
    <cellStyle name="_Arrears 2 (Raj)_Detailed BS March 09_IBM_Grouped(2)_Recon to Segmental Report" xfId="2341"/>
    <cellStyle name="_Arrears 2 (Raj)_Detailed BS March 09_IBM_Grouped(2)_Recon_1" xfId="2342"/>
    <cellStyle name="_Arrears 2 (Raj)_Detailed BS March 09_IBM_Grouped(2)_Recon_2" xfId="2343"/>
    <cellStyle name="_Arrears 2 (Raj)_Detailed BS March 09_IBM_Grouped(2)_Recon_3" xfId="2344"/>
    <cellStyle name="_Arrears 2 (Raj)_Detailed BS March 09_IBM_Grouped(2)_Recon_4" xfId="2345"/>
    <cellStyle name="_Arrears 2 (Raj)_Detailed BS March 09_IBM_Grouped(2)_Reconciliation" xfId="2346"/>
    <cellStyle name="_Arrears 2 (Raj)_Detailed BS March 09_IBM_Grouped(2)_Reconciliation_1" xfId="2347"/>
    <cellStyle name="_Arrears 2 (Raj)_Detailed BS March 09_IBM_Grouped(2)_Reconciliation_2" xfId="2348"/>
    <cellStyle name="_Arrears 2 (Raj)_Detailed BS March 09_IBM_Grouped(2)_Reconciliation_3" xfId="2349"/>
    <cellStyle name="_Arrears 2 (Raj)_Detailed BS March 09_Recon" xfId="2350"/>
    <cellStyle name="_Arrears 2 (Raj)_Detailed BS March 09_Recon W1" xfId="2351"/>
    <cellStyle name="_Arrears 2 (Raj)_Detailed BS March 09_Recon_1" xfId="2352"/>
    <cellStyle name="_Arrears 2 (Raj)_Detailed BS March 09_Recon_2" xfId="2353"/>
    <cellStyle name="_Arrears 2 (Raj)_Detailed BS March 09_Recon_3" xfId="2354"/>
    <cellStyle name="_Arrears 2 (Raj)_Detailed BS March 09_Reconciliation" xfId="2355"/>
    <cellStyle name="_Arrears 2 (Raj)_Detailed BS March 09_Reconciliation_1" xfId="2356"/>
    <cellStyle name="_Arrears 2 (Raj)_Detailed BS March 09_Reconciliation_2" xfId="2357"/>
    <cellStyle name="_Arrears 2 (Raj)_Detailed BS March 09_Reconciliation_3" xfId="2358"/>
    <cellStyle name="_Arrears 2 (Raj)_Essbase 30-Jun-08" xfId="2359"/>
    <cellStyle name="_Arrears 2 (Raj)_Essbase 30-Jun-08_Recon" xfId="2360"/>
    <cellStyle name="_Arrears 2 (Raj)_Essbase 30-Jun-08_Recon W1" xfId="2361"/>
    <cellStyle name="_Arrears 2 (Raj)_Essbase 30-Jun-08_Recon_1" xfId="2362"/>
    <cellStyle name="_Arrears 2 (Raj)_Essbase 30-Jun-08_Recon_2" xfId="2363"/>
    <cellStyle name="_Arrears 2 (Raj)_Essbase 30-Jun-08_Recon_3" xfId="2364"/>
    <cellStyle name="_Arrears 2 (Raj)_Essbase 30-Jun-08_Reconciliation" xfId="2365"/>
    <cellStyle name="_Arrears 2 (Raj)_Essbase 30-Jun-08_Reconciliation_1" xfId="2366"/>
    <cellStyle name="_Arrears 2 (Raj)_Essbase 30-Jun-08_Reconciliation_2" xfId="2367"/>
    <cellStyle name="_Arrears 2 (Raj)_Essbase 30-Jun-08_Reconciliation_3" xfId="2368"/>
    <cellStyle name="_Arrears 2 (Raj)_Essbase 30-Jun-08_Sheet1" xfId="2369"/>
    <cellStyle name="_Arrears 2 (Raj)_Essbase 31-Jan-09" xfId="2370"/>
    <cellStyle name="_Arrears 2 (Raj)_Essbase 31-Jan-09_Recon" xfId="2371"/>
    <cellStyle name="_Arrears 2 (Raj)_Essbase 31-Jan-09_Recon W1" xfId="2372"/>
    <cellStyle name="_Arrears 2 (Raj)_Essbase 31-Jan-09_Recon_1" xfId="2373"/>
    <cellStyle name="_Arrears 2 (Raj)_Essbase 31-Jan-09_Recon_2" xfId="2374"/>
    <cellStyle name="_Arrears 2 (Raj)_Essbase 31-Jan-09_Recon_3" xfId="2375"/>
    <cellStyle name="_Arrears 2 (Raj)_Essbase 31-Jan-09_Reconciliation" xfId="2376"/>
    <cellStyle name="_Arrears 2 (Raj)_Essbase 31-Jan-09_Reconciliation_1" xfId="2377"/>
    <cellStyle name="_Arrears 2 (Raj)_Essbase 31-Jan-09_Reconciliation_2" xfId="2378"/>
    <cellStyle name="_Arrears 2 (Raj)_Essbase 31-Jan-09_Reconciliation_3" xfId="2379"/>
    <cellStyle name="_Arrears 2 (Raj)_Essbase 31-Jan-09_Sheet1" xfId="2380"/>
    <cellStyle name="_Arrears 2 (Raj)_Essbase 31-Mar-09" xfId="2381"/>
    <cellStyle name="_Arrears 2 (Raj)_Essbase 31-Mar-09_Recon" xfId="2382"/>
    <cellStyle name="_Arrears 2 (Raj)_Essbase 31-Mar-09_Recon W1" xfId="2383"/>
    <cellStyle name="_Arrears 2 (Raj)_Essbase 31-Mar-09_Recon_1" xfId="2384"/>
    <cellStyle name="_Arrears 2 (Raj)_Essbase 31-Mar-09_Recon_2" xfId="2385"/>
    <cellStyle name="_Arrears 2 (Raj)_Essbase 31-Mar-09_Recon_3" xfId="2386"/>
    <cellStyle name="_Arrears 2 (Raj)_Essbase 31-Mar-09_Reconciliation" xfId="2387"/>
    <cellStyle name="_Arrears 2 (Raj)_Essbase 31-Mar-09_Reconciliation_1" xfId="2388"/>
    <cellStyle name="_Arrears 2 (Raj)_Essbase 31-Mar-09_Reconciliation_2" xfId="2389"/>
    <cellStyle name="_Arrears 2 (Raj)_Essbase 31-Mar-09_Reconciliation_3" xfId="2390"/>
    <cellStyle name="_Arrears 2 (Raj)_Essbase 31-Mar-09_Sheet1" xfId="2391"/>
    <cellStyle name="_Arrears 2 (Raj)_Essbase April 2008" xfId="2392"/>
    <cellStyle name="_Arrears 2 (Raj)_Essbase April 2008_Recon" xfId="2393"/>
    <cellStyle name="_Arrears 2 (Raj)_Essbase April 2008_Recon W1" xfId="2394"/>
    <cellStyle name="_Arrears 2 (Raj)_Essbase April 2008_Recon_1" xfId="2395"/>
    <cellStyle name="_Arrears 2 (Raj)_Essbase April 2008_Recon_2" xfId="2396"/>
    <cellStyle name="_Arrears 2 (Raj)_Essbase April 2008_Recon_3" xfId="2397"/>
    <cellStyle name="_Arrears 2 (Raj)_Essbase April 2008_Reconciliation" xfId="2398"/>
    <cellStyle name="_Arrears 2 (Raj)_Essbase April 2008_Reconciliation_1" xfId="2399"/>
    <cellStyle name="_Arrears 2 (Raj)_Essbase April 2008_Reconciliation_2" xfId="2400"/>
    <cellStyle name="_Arrears 2 (Raj)_Essbase April 2008_Reconciliation_3" xfId="2401"/>
    <cellStyle name="_Arrears 2 (Raj)_Essbase April 2008_Sheet1" xfId="2402"/>
    <cellStyle name="_Arrears 2 (Raj)_Essbase March 2008" xfId="2403"/>
    <cellStyle name="_Arrears 2 (Raj)_Essbase March 2008_Recon" xfId="2404"/>
    <cellStyle name="_Arrears 2 (Raj)_Essbase March 2008_Recon W1" xfId="2405"/>
    <cellStyle name="_Arrears 2 (Raj)_Essbase March 2008_Recon_1" xfId="2406"/>
    <cellStyle name="_Arrears 2 (Raj)_Essbase March 2008_Recon_2" xfId="2407"/>
    <cellStyle name="_Arrears 2 (Raj)_Essbase March 2008_Recon_3" xfId="2408"/>
    <cellStyle name="_Arrears 2 (Raj)_Essbase March 2008_Reconciliation" xfId="2409"/>
    <cellStyle name="_Arrears 2 (Raj)_Essbase March 2008_Reconciliation_1" xfId="2410"/>
    <cellStyle name="_Arrears 2 (Raj)_Essbase March 2008_Reconciliation_2" xfId="2411"/>
    <cellStyle name="_Arrears 2 (Raj)_Essbase March 2008_Reconciliation_3" xfId="2412"/>
    <cellStyle name="_Arrears 2 (Raj)_Essbase March 2008_Sheet1" xfId="2413"/>
    <cellStyle name="_Arrears 2 (Raj)_Essbase May 2008" xfId="2414"/>
    <cellStyle name="_Arrears 2 (Raj)_Essbase May 2008_Recon" xfId="2415"/>
    <cellStyle name="_Arrears 2 (Raj)_Essbase May 2008_Recon W1" xfId="2416"/>
    <cellStyle name="_Arrears 2 (Raj)_Essbase May 2008_Recon_1" xfId="2417"/>
    <cellStyle name="_Arrears 2 (Raj)_Essbase May 2008_Recon_2" xfId="2418"/>
    <cellStyle name="_Arrears 2 (Raj)_Essbase May 2008_Recon_3" xfId="2419"/>
    <cellStyle name="_Arrears 2 (Raj)_Essbase May 2008_Reconciliation" xfId="2420"/>
    <cellStyle name="_Arrears 2 (Raj)_Essbase May 2008_Reconciliation_1" xfId="2421"/>
    <cellStyle name="_Arrears 2 (Raj)_Essbase May 2008_Reconciliation_2" xfId="2422"/>
    <cellStyle name="_Arrears 2 (Raj)_Essbase May 2008_Reconciliation_3" xfId="2423"/>
    <cellStyle name="_Arrears 2 (Raj)_Essbase May 2008_Sheet1" xfId="2424"/>
    <cellStyle name="_Arrears 2 (Raj)_Essbase YTD Summary 31-Mar-09" xfId="2425"/>
    <cellStyle name="_Arrears 2 (Raj)_Essbase YTD Summary 31-Mar-09_Recon" xfId="2426"/>
    <cellStyle name="_Arrears 2 (Raj)_Essbase YTD Summary 31-Mar-09_Recon W1" xfId="2427"/>
    <cellStyle name="_Arrears 2 (Raj)_Essbase YTD Summary 31-Mar-09_Recon_1" xfId="2428"/>
    <cellStyle name="_Arrears 2 (Raj)_Essbase YTD Summary 31-Mar-09_Recon_2" xfId="2429"/>
    <cellStyle name="_Arrears 2 (Raj)_Essbase YTD Summary 31-Mar-09_Recon_3" xfId="2430"/>
    <cellStyle name="_Arrears 2 (Raj)_Essbase YTD Summary 31-Mar-09_Reconciliation" xfId="2431"/>
    <cellStyle name="_Arrears 2 (Raj)_Essbase YTD Summary 31-Mar-09_Reconciliation_1" xfId="2432"/>
    <cellStyle name="_Arrears 2 (Raj)_Essbase YTD Summary 31-Mar-09_Reconciliation_2" xfId="2433"/>
    <cellStyle name="_Arrears 2 (Raj)_Essbase YTD Summary 31-Mar-09_Reconciliation_3" xfId="2434"/>
    <cellStyle name="_Arrears 2 (Raj)_Essbase YTD Summary 31-Mar-09_Sheet1" xfId="2435"/>
    <cellStyle name="_Arrears 2 (Raj)_FINANCIALS 30-JUN-08-New Format-Auditors-Reformated" xfId="2436"/>
    <cellStyle name="_Arrears 2 (Raj)_FINANCIALS 30-JUN-08-New Format-Auditors-Reformated_Recon" xfId="2437"/>
    <cellStyle name="_Arrears 2 (Raj)_FINANCIALS 30-JUN-08-New Format-Auditors-Reformated_Recon W1" xfId="2438"/>
    <cellStyle name="_Arrears 2 (Raj)_FINANCIALS 30-JUN-08-New Format-Auditors-Reformated_Recon_1" xfId="2439"/>
    <cellStyle name="_Arrears 2 (Raj)_FINANCIALS 30-JUN-08-New Format-Auditors-Reformated_Recon_2" xfId="2440"/>
    <cellStyle name="_Arrears 2 (Raj)_FINANCIALS 30-JUN-08-New Format-Auditors-Reformated_Recon_3" xfId="2441"/>
    <cellStyle name="_Arrears 2 (Raj)_FINANCIALS 30-JUN-08-New Format-Auditors-Reformated_Reconciliation" xfId="2442"/>
    <cellStyle name="_Arrears 2 (Raj)_FINANCIALS 30-JUN-08-New Format-Auditors-Reformated_Reconciliation_1" xfId="2443"/>
    <cellStyle name="_Arrears 2 (Raj)_FINANCIALS 30-JUN-08-New Format-Auditors-Reformated_Reconciliation_2" xfId="2444"/>
    <cellStyle name="_Arrears 2 (Raj)_FINANCIALS 30-JUN-08-New Format-Auditors-Reformated_Reconciliation_3" xfId="2445"/>
    <cellStyle name="_Arrears 2 (Raj)_FINANCIALS 30-JUN-08-New Format-Auditors-Reformated_Sheet1" xfId="2446"/>
    <cellStyle name="_Arrears 2 (Raj)_Fixed Assets Register 11 Feb10" xfId="2447"/>
    <cellStyle name="_Arrears 2 (Raj)_Fixed Assets Register 11 Feb10_(19) Loan Feb-11(Feb-11 figures)" xfId="2448"/>
    <cellStyle name="_Arrears 2 (Raj)_Fixed Assets Register 12 Mar10.xls" xfId="2449"/>
    <cellStyle name="_Arrears 2 (Raj)_Fixed Assets Register 12 Mar10.xls_(19) Loan Feb-11(Feb-11 figures)" xfId="2450"/>
    <cellStyle name="_Arrears 2 (Raj)_FV of Derivatives - 30 06 09" xfId="2451"/>
    <cellStyle name="_Arrears 2 (Raj)_FV of Derivatives - 30 06 09_IBM_Grouped(2)" xfId="2452"/>
    <cellStyle name="_Arrears 2 (Raj)_FV of Derivatives - 30 06 09_IBM_Grouped(2)_Recon" xfId="2453"/>
    <cellStyle name="_Arrears 2 (Raj)_FV of Derivatives - 30 06 09_IBM_Grouped(2)_Recon to Segmental Report" xfId="2454"/>
    <cellStyle name="_Arrears 2 (Raj)_FV of Derivatives - 30 06 09_IBM_Grouped(2)_Recon_1" xfId="2455"/>
    <cellStyle name="_Arrears 2 (Raj)_FV of Derivatives - 30 06 09_IBM_Grouped(2)_Recon_2" xfId="2456"/>
    <cellStyle name="_Arrears 2 (Raj)_FV of Derivatives - 30 06 09_IBM_Grouped(2)_Recon_3" xfId="2457"/>
    <cellStyle name="_Arrears 2 (Raj)_FV of Derivatives - 30 06 09_IBM_Grouped(2)_Recon_4" xfId="2458"/>
    <cellStyle name="_Arrears 2 (Raj)_FV of Derivatives - 30 06 09_IBM_Grouped(2)_Reconciliation" xfId="2459"/>
    <cellStyle name="_Arrears 2 (Raj)_FV of Derivatives - 30 06 09_IBM_Grouped(2)_Reconciliation_1" xfId="2460"/>
    <cellStyle name="_Arrears 2 (Raj)_FV of Derivatives - 30 06 09_IBM_Grouped(2)_Reconciliation_2" xfId="2461"/>
    <cellStyle name="_Arrears 2 (Raj)_FV of Derivatives - 30 06 09_IBM_Grouped(2)_Reconciliation_3" xfId="2462"/>
    <cellStyle name="_Arrears 2 (Raj)_FV of Derivatives - 30 06 09_Recon" xfId="2463"/>
    <cellStyle name="_Arrears 2 (Raj)_FV of Derivatives - 30 06 09_Recon W1" xfId="2464"/>
    <cellStyle name="_Arrears 2 (Raj)_FV of Derivatives - 30 06 09_Recon_1" xfId="2465"/>
    <cellStyle name="_Arrears 2 (Raj)_FV of Derivatives - 30 06 09_Recon_2" xfId="2466"/>
    <cellStyle name="_Arrears 2 (Raj)_FV of Derivatives - 30 06 09_Recon_3" xfId="2467"/>
    <cellStyle name="_Arrears 2 (Raj)_FV of Derivatives - 30 06 09_Reconciliation" xfId="2468"/>
    <cellStyle name="_Arrears 2 (Raj)_FV of Derivatives - 30 06 09_Reconciliation_1" xfId="2469"/>
    <cellStyle name="_Arrears 2 (Raj)_FV of Derivatives - 30 06 09_Reconciliation_2" xfId="2470"/>
    <cellStyle name="_Arrears 2 (Raj)_FV of Derivatives - 30 06 09_Reconciliation_3" xfId="2471"/>
    <cellStyle name="_Arrears 2 (Raj)_IBM Input Sheet 31.03.2010 v0.4" xfId="2472"/>
    <cellStyle name="_Arrears 2 (Raj)_IBM Input Sheet 31.03.2010 v0.4_(19) Loan Feb-11(Feb-11 figures)" xfId="2473"/>
    <cellStyle name="_Arrears 2 (Raj)_IBM_Grouped(2)" xfId="2474"/>
    <cellStyle name="_Arrears 2 (Raj)_IBM_Grouped(2)_Recon" xfId="2475"/>
    <cellStyle name="_Arrears 2 (Raj)_IBM_Grouped(2)_Recon W1" xfId="2476"/>
    <cellStyle name="_Arrears 2 (Raj)_IBM_Grouped(2)_Recon_1" xfId="2477"/>
    <cellStyle name="_Arrears 2 (Raj)_IBM_Grouped(2)_Recon_2" xfId="2478"/>
    <cellStyle name="_Arrears 2 (Raj)_IBM_Grouped(2)_Recon_3" xfId="2479"/>
    <cellStyle name="_Arrears 2 (Raj)_IBM_Grouped(2)_Reconciliation" xfId="2480"/>
    <cellStyle name="_Arrears 2 (Raj)_IBM_Grouped(2)_Reconciliation_1" xfId="2481"/>
    <cellStyle name="_Arrears 2 (Raj)_IBM_Grouped_USD" xfId="2482"/>
    <cellStyle name="_Arrears 2 (Raj)_IBM_Grouped_ZAR" xfId="2483"/>
    <cellStyle name="_Arrears 2 (Raj)_Income statement projection - 31 March 2009" xfId="2484"/>
    <cellStyle name="_Arrears 2 (Raj)_investec additions" xfId="2485"/>
    <cellStyle name="_Arrears 2 (Raj)_investec additions_Book1 (4)" xfId="2486"/>
    <cellStyle name="_Arrears 2 (Raj)_Journal entries MTM adjustment - Aug 08" xfId="2487"/>
    <cellStyle name="_Arrears 2 (Raj)_Journal entries MTM adjustment - Aug 08_(29) Jan-10 (AL)" xfId="2488"/>
    <cellStyle name="_Arrears 2 (Raj)_Journal entries MTM adjustment - Aug 08_(30) Feb-10 (AL)" xfId="2489"/>
    <cellStyle name="_Arrears 2 (Raj)_Journal entries MTM adjustment - Aug 08_(30) Mar-10 (AL)" xfId="2490"/>
    <cellStyle name="_Arrears 2 (Raj)_Journal entries MTM adjustment - Aug 08_(31) Apr-10 (AL)" xfId="2491"/>
    <cellStyle name="_Arrears 2 (Raj)_Journal entries MTM adjustment - Aug 08_(31) Mar-10 Deposit" xfId="2492"/>
    <cellStyle name="_Arrears 2 (Raj)_Journal entries MTM adjustment - Aug 08_(32) Apr-10 Deposit" xfId="2493"/>
    <cellStyle name="_Arrears 2 (Raj)_Journal entries MTM adjustment - Aug 08_31.12.09 Mauritius-USD based ledger - Final1" xfId="2494"/>
    <cellStyle name="_Arrears 2 (Raj)_Journal entries MTM adjustment - Aug 08_Book1" xfId="2495"/>
    <cellStyle name="_Arrears 2 (Raj)_Journal entries MTM adjustment - Aug 08_Book10" xfId="2496"/>
    <cellStyle name="_Arrears 2 (Raj)_Journal entries MTM adjustment - Aug 08_Book13" xfId="2497"/>
    <cellStyle name="_Arrears 2 (Raj)_Journal entries MTM adjustment - Aug 08_Book16" xfId="2498"/>
    <cellStyle name="_Arrears 2 (Raj)_Journal entries MTM adjustment - Aug 08_Book18" xfId="2499"/>
    <cellStyle name="_Arrears 2 (Raj)_Journal entries MTM adjustment - Aug 08_Book19" xfId="2500"/>
    <cellStyle name="_Arrears 2 (Raj)_Journal entries MTM adjustment - Aug 08_Book4" xfId="2501"/>
    <cellStyle name="_Arrears 2 (Raj)_Journal entries MTM adjustment - Aug 08_Book4_(13) Mar-10-Concentration" xfId="2502"/>
    <cellStyle name="_Arrears 2 (Raj)_Journal entries MTM adjustment - Aug 08_Book4_Book17" xfId="2503"/>
    <cellStyle name="_Arrears 2 (Raj)_Journal entries MTM adjustment - Aug 08_Book4_Book18" xfId="2504"/>
    <cellStyle name="_Arrears 2 (Raj)_Journal entries MTM adjustment - Aug 08_Book4_Book19" xfId="2505"/>
    <cellStyle name="_Arrears 2 (Raj)_Journal entries MTM adjustment - Aug 08_Book4_Book5" xfId="2506"/>
    <cellStyle name="_Arrears 2 (Raj)_Journal entries MTM adjustment - Aug 08_Book5" xfId="2507"/>
    <cellStyle name="_Arrears 2 (Raj)_Journal entries MTM adjustment - Aug 08_Book5_(31) Apr-10 (AL)" xfId="2508"/>
    <cellStyle name="_Arrears 2 (Raj)_Journal entries MTM adjustment - Aug 08_Book6" xfId="2509"/>
    <cellStyle name="_Arrears 2 (Raj)_Journal entries MTM adjustment - Aug 08_Book7" xfId="2510"/>
    <cellStyle name="_Arrears 2 (Raj)_Journal entries MTM adjustment - Aug 08_Book7_(11) Sources of Funds Mar-10" xfId="2511"/>
    <cellStyle name="_Arrears 2 (Raj)_Journal entries MTM adjustment - Aug 08_Book7_(30) Mar-10 (AL)" xfId="2512"/>
    <cellStyle name="_Arrears 2 (Raj)_Journal entries MTM adjustment - Aug 08_Book7_(31) Apr-10 (AL)" xfId="2513"/>
    <cellStyle name="_Arrears 2 (Raj)_Journal entries MTM adjustment - Aug 08_Book7_(31) Mar-10 Deposit" xfId="2514"/>
    <cellStyle name="_Arrears 2 (Raj)_Journal entries MTM adjustment - Aug 08_Book7_(32) Apr-10 Deposit" xfId="2515"/>
    <cellStyle name="_Arrears 2 (Raj)_Journal entries MTM adjustment - Aug 08_Book7_1" xfId="2516"/>
    <cellStyle name="_Arrears 2 (Raj)_Journal entries MTM adjustment - Aug 08_Book7_Book17" xfId="2517"/>
    <cellStyle name="_Arrears 2 (Raj)_Journal entries MTM adjustment - Aug 08_Book7_Book18" xfId="2518"/>
    <cellStyle name="_Arrears 2 (Raj)_Journal entries MTM adjustment - Aug 08_Book7_Book19" xfId="2519"/>
    <cellStyle name="_Arrears 2 (Raj)_Journal entries MTM adjustment - Aug 08_Book9" xfId="2520"/>
    <cellStyle name="_Arrears 2 (Raj)_Journal entries MTM adjustment - Aug 08_capital adequacy September 2009" xfId="2521"/>
    <cellStyle name="_Arrears 2 (Raj)_Journal entries MTM adjustment - Aug 08_Copy of Mauritius-USD based ledger" xfId="2522"/>
    <cellStyle name="_Arrears 2 (Raj)_Journal entries MTM adjustment - Aug 08_FV of Investment - 28 Feb 2010 (2)" xfId="2523"/>
    <cellStyle name="_Arrears 2 (Raj)_Journal entries MTM adjustment - Aug 08_FV of Investment - 30 April 2010 (2)" xfId="2524"/>
    <cellStyle name="_Arrears 2 (Raj)_Journal entries MTM adjustment - Aug 08_FV of Investment - 30 April 2010 (2)_(19) Loan Feb-11(Feb-11 figures)" xfId="2525"/>
    <cellStyle name="_Arrears 2 (Raj)_Journal entries MTM adjustment - Aug 08_FV of Investment - 31 Jan 2010" xfId="2526"/>
    <cellStyle name="_Arrears 2 (Raj)_Journal entries MTM adjustment - Aug 08_FV of Investment - 31 March 2010" xfId="2527"/>
    <cellStyle name="_Arrears 2 (Raj)_Journal entries MTM adjustment - Aug 08_Ops risk Mauritius - Sep 09 split stephanie after adjusment conversion" xfId="2528"/>
    <cellStyle name="_Arrears 2 (Raj)_Journal entries MTM adjustment - Aug 08_RELATED PARTY-2010 05 31" xfId="2529"/>
    <cellStyle name="_Arrears 2 (Raj)_Journal entries MTM adjustment - Aug 08_RELATED PARTY-2010 05 31_(19) Loan Feb-11(Feb-11 figures)" xfId="2530"/>
    <cellStyle name="_Arrears 2 (Raj)_Liquidity and repricing" xfId="2531"/>
    <cellStyle name="_Arrears 2 (Raj)_MUR position" xfId="2532"/>
    <cellStyle name="_Arrears 2 (Raj)_NOP 2010 01 31 USD BASED" xfId="2533"/>
    <cellStyle name="_Arrears 2 (Raj)_NOP 2010 01 31 USD BASED_Report Finance" xfId="2534"/>
    <cellStyle name="_Arrears 2 (Raj)_NOP 2010 02 28 USD BASED Final" xfId="2535"/>
    <cellStyle name="_Arrears 2 (Raj)_NOP 2010 02 28 USD BASED Final_Report Finance" xfId="2536"/>
    <cellStyle name="_Arrears 2 (Raj)_NOP 2010 03 31 USD BASEDrevised" xfId="2537"/>
    <cellStyle name="_Arrears 2 (Raj)_NOP 2010 03 31 USD BASEDrevised_Report Finance" xfId="2538"/>
    <cellStyle name="_Arrears 2 (Raj)_NOP 2010 04 30" xfId="2539"/>
    <cellStyle name="_Arrears 2 (Raj)_NOP 2010 04 30_Report Finance" xfId="2540"/>
    <cellStyle name="_Arrears 2 (Raj)_Opeartional Risk sept 2009" xfId="2541"/>
    <cellStyle name="_Arrears 2 (Raj)_Ops risk Mauritius - Sep 09 split stephanie after adjusment conversion" xfId="2542"/>
    <cellStyle name="_Arrears 2 (Raj)_ORIGINAL NOP 2009 12 31 USD BASED" xfId="2543"/>
    <cellStyle name="_Arrears 2 (Raj)_ORIGINAL NOP 2009 12 31 USD BASED_Report Finance" xfId="2544"/>
    <cellStyle name="_Arrears 2 (Raj)_Poornimah workings" xfId="2545"/>
    <cellStyle name="_Arrears 2 (Raj)_Poornimah workings_Book1 (4)" xfId="2546"/>
    <cellStyle name="_Arrears 2 (Raj)_Provisional tax computation - 31-Mar-09 from Deven" xfId="2547"/>
    <cellStyle name="_Arrears 2 (Raj)_Related Party Dec-08" xfId="2548"/>
    <cellStyle name="_Arrears 2 (Raj)_Report Finance" xfId="2549"/>
    <cellStyle name="_Arrears 2 (Raj)_SARB BOM Comparison 20081231 v3 0" xfId="2550"/>
    <cellStyle name="_Arrears 2 (Raj)_SARB BOM Comparison 20081231 v3 0v from Mahen" xfId="2551"/>
    <cellStyle name="_Arrears 2 (Raj)_SARBResults_1101" xfId="2552"/>
    <cellStyle name="_Arrears 2 (Raj)_SARBResults_1101_31.12.09 Mauritius-USD based ledger - Final1" xfId="2553"/>
    <cellStyle name="_Arrears 2 (Raj)_SARBResults_1101_Book4" xfId="2554"/>
    <cellStyle name="_Arrears 2 (Raj)_SARBResults_1101_Book5" xfId="2555"/>
    <cellStyle name="_Arrears 2 (Raj)_SARBResults_1101_Book5_(19) Loan Feb-11(Feb-11 figures)" xfId="2556"/>
    <cellStyle name="_Arrears 2 (Raj)_SARBResults_1101_capital adequacy September 2009" xfId="2557"/>
    <cellStyle name="_Arrears 2 (Raj)_SARBResults_1101_Copy of Mauritius-USD based ledger" xfId="2558"/>
    <cellStyle name="_Arrears 2 (Raj)_SARBResults_1101_Ops risk Mauritius - Sep 09 split stephanie after adjusment conversion" xfId="2559"/>
    <cellStyle name="_Arrears 2 (Raj)_SARBResults_1101_RELATED PARTY-2010 05 31" xfId="2560"/>
    <cellStyle name="_Arrears 2 (Raj)_SARBResults_1101_RELATED PARTY-2010 05 31_(19) Loan Feb-11(Feb-11 figures)" xfId="2561"/>
    <cellStyle name="_Arrears 2 (Raj)_SARBResults_2697 (vanessa board2)" xfId="2562"/>
    <cellStyle name="_Arrears 2 (Raj)_Segment A and Segment B" xfId="2563"/>
    <cellStyle name="_Arrears 2 (Raj)_Segment A and Segment B_Book1 (4)" xfId="2564"/>
    <cellStyle name="_Arrears 2 (Raj)_Sheet1" xfId="2565"/>
    <cellStyle name="_Arrears 2 (Raj)_Sheet1_1" xfId="2566"/>
    <cellStyle name="_Arrears 2 (Raj)_Statutory Annual Report - 31 03 08" xfId="2567"/>
    <cellStyle name="_Arrears 2 (Raj)_Statutory Annual Report - 31 03 08_31.12.09 Mauritius-USD based ledger - Final1" xfId="2568"/>
    <cellStyle name="_Arrears 2 (Raj)_Statutory Annual Report - 31 03 08_Book4" xfId="2569"/>
    <cellStyle name="_Arrears 2 (Raj)_Statutory Annual Report - 31 03 08_Book5" xfId="2570"/>
    <cellStyle name="_Arrears 2 (Raj)_Statutory Annual Report - 31 03 08_Book5_(19) Loan Feb-11(Feb-11 figures)" xfId="2571"/>
    <cellStyle name="_Arrears 2 (Raj)_Statutory Annual Report - 31 03 08_capital adequacy September 2009" xfId="2572"/>
    <cellStyle name="_Arrears 2 (Raj)_Statutory Annual Report - 31 03 08_Copy of Mauritius-USD based ledger" xfId="2573"/>
    <cellStyle name="_Arrears 2 (Raj)_Statutory Annual Report - 31 03 08_Ops risk Mauritius - Sep 09 split stephanie after adjusment conversion" xfId="2574"/>
    <cellStyle name="_Arrears 2 (Raj)_Statutory Annual Report - 31 03 08_RELATED PARTY-2010 05 31" xfId="2575"/>
    <cellStyle name="_Arrears 2 (Raj)_Statutory Annual Report - 31 03 08_RELATED PARTY-2010 05 31_(19) Loan Feb-11(Feb-11 figures)" xfId="2576"/>
    <cellStyle name="_Arrears 3 - (rAJ)- dd130808" xfId="2577"/>
    <cellStyle name="_Arrears 3 - (rAJ)- dd130808_(26) Oct-09 (AL)" xfId="2578"/>
    <cellStyle name="_Arrears 3 - (rAJ)- dd130808_(27) Nov-09 (AL)" xfId="2579"/>
    <cellStyle name="_Arrears 3 - (rAJ)- dd130808_31.12.09 Mauritius-USD based ledger - Final1" xfId="2580"/>
    <cellStyle name="_Arrears 3 - (rAJ)- dd130808_Book1 (4)" xfId="2581"/>
    <cellStyle name="_Arrears 3 - (rAJ)- dd130808_Book4" xfId="2582"/>
    <cellStyle name="_Arrears 3 - (rAJ)- dd130808_capital adequacy September 2009" xfId="2583"/>
    <cellStyle name="_Arrears 3 - (rAJ)- dd130808_Copy of Mauritius-USD based ledger" xfId="2584"/>
    <cellStyle name="_Arrears 3 - (rAJ)- dd130808_IBM_Grouped(2)" xfId="2585"/>
    <cellStyle name="_Arrears 3 - (rAJ)- dd130808_IBM_Grouped_USD" xfId="2586"/>
    <cellStyle name="_Arrears 3 - (rAJ)- dd130808_IBM_Grouped_ZAR" xfId="2587"/>
    <cellStyle name="_Arrears 3 - (rAJ)- dd130808_Liquidity and repricing" xfId="2588"/>
    <cellStyle name="_Arrears 3 - (rAJ)- dd130808_MUR position" xfId="2589"/>
    <cellStyle name="_Arrears 3 - (rAJ)- dd130808_NOP 2010 01 31 USD BASED" xfId="2590"/>
    <cellStyle name="_Arrears 3 - (rAJ)- dd130808_NOP 2010 01 31 USD BASED_Report Finance" xfId="2591"/>
    <cellStyle name="_Arrears 3 - (rAJ)- dd130808_NOP 2010 02 28 USD BASED Final" xfId="2592"/>
    <cellStyle name="_Arrears 3 - (rAJ)- dd130808_NOP 2010 02 28 USD BASED Final_Report Finance" xfId="2593"/>
    <cellStyle name="_Arrears 3 - (rAJ)- dd130808_NOP 2010 03 31 USD BASEDrevised" xfId="2594"/>
    <cellStyle name="_Arrears 3 - (rAJ)- dd130808_NOP 2010 03 31 USD BASEDrevised_Report Finance" xfId="2595"/>
    <cellStyle name="_Arrears 3 - (rAJ)- dd130808_NOP 2010 04 30" xfId="2596"/>
    <cellStyle name="_Arrears 3 - (rAJ)- dd130808_NOP 2010 04 30_Report Finance" xfId="2597"/>
    <cellStyle name="_Arrears 3 - (rAJ)- dd130808_ORIGINAL NOP 2009 12 31 USD BASED" xfId="2598"/>
    <cellStyle name="_Arrears 3 - (rAJ)- dd130808_ORIGINAL NOP 2009 12 31 USD BASED_Report Finance" xfId="2599"/>
    <cellStyle name="_Arrears 3 - (rAJ)- dd130808_Report Finance" xfId="2600"/>
    <cellStyle name="_Arrears 3 - (rAJ)- dd130808_Sheet1" xfId="2601"/>
    <cellStyle name="_Arrears 3 - (rAJ)- dd130808_Sheet1_1" xfId="2602"/>
    <cellStyle name="_Arrears 4 -Raj" xfId="2603"/>
    <cellStyle name="_Arrears 4 -Raj_(26) Oct-09 (AL)" xfId="2604"/>
    <cellStyle name="_Arrears 4 -Raj_(27) Nov-09 (AL)" xfId="2605"/>
    <cellStyle name="_Arrears 4 -Raj_31.12.09 Mauritius-USD based ledger - Final1" xfId="2606"/>
    <cellStyle name="_Arrears 4 -Raj_Book1 (4)" xfId="2607"/>
    <cellStyle name="_Arrears 4 -Raj_Book4" xfId="2608"/>
    <cellStyle name="_Arrears 4 -Raj_capital adequacy September 2009" xfId="2609"/>
    <cellStyle name="_Arrears 4 -Raj_Copy of Mauritius-USD based ledger" xfId="2610"/>
    <cellStyle name="_Arrears 4 -Raj_IBM_Grouped(2)" xfId="2611"/>
    <cellStyle name="_Arrears 4 -Raj_IBM_Grouped_USD" xfId="2612"/>
    <cellStyle name="_Arrears 4 -Raj_IBM_Grouped_ZAR" xfId="2613"/>
    <cellStyle name="_Arrears 4 -Raj_Liquidity and repricing" xfId="2614"/>
    <cellStyle name="_Arrears 4 -Raj_MUR position" xfId="2615"/>
    <cellStyle name="_Arrears 4 -Raj_NOP 2010 01 31 USD BASED" xfId="2616"/>
    <cellStyle name="_Arrears 4 -Raj_NOP 2010 01 31 USD BASED_Report Finance" xfId="2617"/>
    <cellStyle name="_Arrears 4 -Raj_NOP 2010 02 28 USD BASED Final" xfId="2618"/>
    <cellStyle name="_Arrears 4 -Raj_NOP 2010 02 28 USD BASED Final_Report Finance" xfId="2619"/>
    <cellStyle name="_Arrears 4 -Raj_NOP 2010 03 31 USD BASEDrevised" xfId="2620"/>
    <cellStyle name="_Arrears 4 -Raj_NOP 2010 03 31 USD BASEDrevised_Report Finance" xfId="2621"/>
    <cellStyle name="_Arrears 4 -Raj_NOP 2010 04 30" xfId="2622"/>
    <cellStyle name="_Arrears 4 -Raj_NOP 2010 04 30_Report Finance" xfId="2623"/>
    <cellStyle name="_Arrears 4 -Raj_ORIGINAL NOP 2009 12 31 USD BASED" xfId="2624"/>
    <cellStyle name="_Arrears 4 -Raj_ORIGINAL NOP 2009 12 31 USD BASED_Report Finance" xfId="2625"/>
    <cellStyle name="_Arrears 4 -Raj_Report Finance" xfId="2626"/>
    <cellStyle name="_Arrears 4 -Raj_Sheet1" xfId="2627"/>
    <cellStyle name="_Arrears 4 -Raj_Sheet1_1" xfId="2628"/>
    <cellStyle name="_Assets" xfId="2629"/>
    <cellStyle name="_Assets_Sheet1" xfId="2630"/>
    <cellStyle name="_ATG1 - CTD4 conversion" xfId="2631"/>
    <cellStyle name="_ATG1 - CTD4 conversion_Sheet1" xfId="2632"/>
    <cellStyle name="_ATG5_JPG1trfr" xfId="2633"/>
    <cellStyle name="_ATG5_JPG1trfr_Sheet1" xfId="2634"/>
    <cellStyle name="_Aus Arrears Special Mention" xfId="2635"/>
    <cellStyle name="_Aus Arrears Special Mention_(32) Mar-10 Breakdown of Credit" xfId="2636"/>
    <cellStyle name="_Aus Arrears Special Mention_(32) Mar-10 Loan" xfId="2637"/>
    <cellStyle name="_Aus Arrears Special Mention_(33) Apr-10 Breakdown of Credit" xfId="2638"/>
    <cellStyle name="_Aus Arrears Special Mention_(33) Apr-10 Loan" xfId="2639"/>
    <cellStyle name="_Aus Arrears Special Mention_Book15" xfId="2640"/>
    <cellStyle name="_Aus Arrears Special Mention_Book16" xfId="2641"/>
    <cellStyle name="_Aus Arrears Special Mention_Book17" xfId="2642"/>
    <cellStyle name="_Aus Arrears Special Mention_Book17_(19) Loan Feb-11(Feb-11 figures)" xfId="2643"/>
    <cellStyle name="_Aus Arrears Special Mention_Book19" xfId="2644"/>
    <cellStyle name="_Aus Arrears Special Mention_Book19_(19) Loan Feb-11(Feb-11 figures)" xfId="2645"/>
    <cellStyle name="_Aus Arrears Special Mention_Book20" xfId="2646"/>
    <cellStyle name="_Aus Arrears Special Mention_Book8" xfId="2647"/>
    <cellStyle name="_Aus Arrears Special Mention_Book8_(19) Loan Feb-11(Feb-11 figures)" xfId="2648"/>
    <cellStyle name="_Aus Arrears Special Mention_Book9" xfId="2649"/>
    <cellStyle name="_Aus Arrears Special Mention_Book9_(19) Loan Feb-11(Feb-11 figures)" xfId="2650"/>
    <cellStyle name="_Aus Arrears Special Mention_CM - Overview" xfId="2651"/>
    <cellStyle name="_Aus Arrears Special Mention_CM - Overview_(19) Loan Feb-11(Feb-11 figures)" xfId="2652"/>
    <cellStyle name="_AUS management accounts - FEB 08 - FINAL" xfId="2653"/>
    <cellStyle name="_AUS management accounts - FEB 08 - FINAL_(19) Loan Feb-11(Feb-11 figures)" xfId="2654"/>
    <cellStyle name="_AUS management accounts - FEB 08 - FINAL_(32) Mar-10 Breakdown of Credit" xfId="2655"/>
    <cellStyle name="_AUS management accounts - FEB 08 - FINAL_(32) Mar-10 Loan" xfId="2656"/>
    <cellStyle name="_AUS management accounts - FEB 08 - FINAL_(33) Apr-10 Breakdown of Credit" xfId="2657"/>
    <cellStyle name="_AUS management accounts - FEB 08 - FINAL_(33) Apr-10 Loan" xfId="2658"/>
    <cellStyle name="_AUS management accounts - FEB 08 - FINAL_Book15" xfId="2659"/>
    <cellStyle name="_AUS management accounts - FEB 08 - FINAL_Book16" xfId="2660"/>
    <cellStyle name="_AUS management accounts - FEB 08 - FINAL_Book17" xfId="2661"/>
    <cellStyle name="_AUS management accounts - FEB 08 - FINAL_Book19" xfId="2662"/>
    <cellStyle name="_AUS management accounts - FEB 08 - FINAL_Book20" xfId="2663"/>
    <cellStyle name="_AUS management accounts - FEB 08 - FINAL_Book8" xfId="2664"/>
    <cellStyle name="_AUS management accounts - FEB 08 - FINAL_Book9" xfId="2665"/>
    <cellStyle name="_AUS management accounts - FEB 08 - FINAL_CM - Overview" xfId="2666"/>
    <cellStyle name="_B Vandy2" xfId="2667"/>
    <cellStyle name="_B Vandy2_Sheet1" xfId="2668"/>
    <cellStyle name="_Base Case Analysis" xfId="2669"/>
    <cellStyle name="_Base Case Analysis_Report Finance" xfId="2670"/>
    <cellStyle name="_Base Case Analysis_Sheet1" xfId="2671"/>
    <cellStyle name="_Bond Search" xfId="2672"/>
    <cellStyle name="_Bond Search_Report Finance" xfId="2673"/>
    <cellStyle name="_Bond Search_Sheet1" xfId="2674"/>
    <cellStyle name="_Book1 (3)" xfId="2675"/>
    <cellStyle name="_Book10" xfId="2676"/>
    <cellStyle name="_Book10_Report Finance" xfId="2677"/>
    <cellStyle name="_Book10_Sheet1" xfId="2678"/>
    <cellStyle name="_Book11" xfId="2679"/>
    <cellStyle name="_Book11_Sheet1" xfId="2680"/>
    <cellStyle name="_Book4" xfId="2681"/>
    <cellStyle name="_Book4_Report Finance" xfId="2682"/>
    <cellStyle name="_Book4_Sheet1" xfId="2683"/>
    <cellStyle name="_Calculator" xfId="2684"/>
    <cellStyle name="_CDO Bucket" xfId="2685"/>
    <cellStyle name="_CDO of CDO" xfId="2686"/>
    <cellStyle name="_CDO of CDO_Sheet1" xfId="2687"/>
    <cellStyle name="_CDO_surveillance_-_arranger_and_trustee_contact_details(1)" xfId="2688"/>
    <cellStyle name="_CDO_surveillance_-_arranger_and_trustee_contact_details(1)_Sheet1" xfId="2689"/>
    <cellStyle name="_CDO_Warehouse" xfId="2690"/>
    <cellStyle name="_CDS Trades" xfId="2691"/>
    <cellStyle name="_CDS Trades_(05) CAR Dec-07" xfId="2692"/>
    <cellStyle name="_CDS Trades_(05) CAR Dec-07_(26) Oct-09 (AL)" xfId="2693"/>
    <cellStyle name="_CDS Trades_(05) CAR Dec-07_(27) Nov-09 (AL)" xfId="2694"/>
    <cellStyle name="_CDS Trades_(05) CAR Dec-07_31.12.09 Mauritius-USD based ledger - Final1" xfId="2695"/>
    <cellStyle name="_CDS Trades_(05) CAR Dec-07_Book1 (4)" xfId="2696"/>
    <cellStyle name="_CDS Trades_(05) CAR Dec-07_Book4" xfId="2697"/>
    <cellStyle name="_CDS Trades_(05) CAR Dec-07_capital adequacy September 2009" xfId="2698"/>
    <cellStyle name="_CDS Trades_(05) CAR Dec-07_Copy of Mauritius-USD based ledger" xfId="2699"/>
    <cellStyle name="_CDS Trades_(05) CAR Dec-07_IBM_Grouped(2)" xfId="2700"/>
    <cellStyle name="_CDS Trades_(05) CAR Dec-07_IBM_Grouped_USD" xfId="2701"/>
    <cellStyle name="_CDS Trades_(05) CAR Dec-07_IBM_Grouped_ZAR" xfId="2702"/>
    <cellStyle name="_CDS Trades_(05) CAR Dec-07_Liquidity and repricing" xfId="2703"/>
    <cellStyle name="_CDS Trades_(05) CAR Dec-07_NOP 2010 01 31 USD BASED" xfId="2704"/>
    <cellStyle name="_CDS Trades_(05) CAR Dec-07_NOP 2010 01 31 USD BASED_Report Finance" xfId="2705"/>
    <cellStyle name="_CDS Trades_(05) CAR Dec-07_NOP 2010 02 28 USD BASED Final" xfId="2706"/>
    <cellStyle name="_CDS Trades_(05) CAR Dec-07_NOP 2010 02 28 USD BASED Final_Report Finance" xfId="2707"/>
    <cellStyle name="_CDS Trades_(05) CAR Dec-07_NOP 2010 03 31 USD BASEDrevised" xfId="2708"/>
    <cellStyle name="_CDS Trades_(05) CAR Dec-07_NOP 2010 03 31 USD BASEDrevised_Report Finance" xfId="2709"/>
    <cellStyle name="_CDS Trades_(05) CAR Dec-07_NOP 2010 04 30" xfId="2710"/>
    <cellStyle name="_CDS Trades_(05) CAR Dec-07_NOP 2010 04 30_Report Finance" xfId="2711"/>
    <cellStyle name="_CDS Trades_(05) CAR Dec-07_ORIGINAL NOP 2009 12 31 USD BASED" xfId="2712"/>
    <cellStyle name="_CDS Trades_(05) CAR Dec-07_ORIGINAL NOP 2009 12 31 USD BASED_Report Finance" xfId="2713"/>
    <cellStyle name="_CDS Trades_(05) CAR Dec-07_Sheet1" xfId="2714"/>
    <cellStyle name="_CDS Trades_(26) Oct-09 (AL)" xfId="2715"/>
    <cellStyle name="_CDS Trades_(27) Nov-09 (AL)" xfId="2716"/>
    <cellStyle name="_CDS Trades_08_IBM_A2.2.1 to A2.2.15_Statutory workings - 31 03 08" xfId="2717"/>
    <cellStyle name="_CDS Trades_08_IBM_A2.2.1 to A2.2.15_Statutory workings - 31 03 08_31.12.09 Mauritius-USD based ledger - Final1" xfId="2718"/>
    <cellStyle name="_CDS Trades_08_IBM_A2.2.1 to A2.2.15_Statutory workings - 31 03 08_Book4" xfId="2719"/>
    <cellStyle name="_CDS Trades_08_IBM_A2.2.1 to A2.2.15_Statutory workings - 31 03 08_Book5" xfId="2720"/>
    <cellStyle name="_CDS Trades_08_IBM_A2.2.1 to A2.2.15_Statutory workings - 31 03 08_Book5_(19) Loan Feb-11(Feb-11 figures)" xfId="2721"/>
    <cellStyle name="_CDS Trades_08_IBM_A2.2.1 to A2.2.15_Statutory workings - 31 03 08_RELATED PARTY-2010 05 31" xfId="2722"/>
    <cellStyle name="_CDS Trades_08_IBM_A2.2.1 to A2.2.15_Statutory workings - 31 03 08_RELATED PARTY-2010 05 31_(19) Loan Feb-11(Feb-11 figures)" xfId="2723"/>
    <cellStyle name="_CDS Trades_31.12.09 Mauritius-USD based ledger - Final1" xfId="2724"/>
    <cellStyle name="_CDS Trades_audit adjustment 2007" xfId="2725"/>
    <cellStyle name="_CDS Trades_audit adjustment 2007_(26) Oct-09 (AL)" xfId="2726"/>
    <cellStyle name="_CDS Trades_audit adjustment 2007_(27) Nov-09 (AL)" xfId="2727"/>
    <cellStyle name="_CDS Trades_audit adjustment 2007_31.12.09 Mauritius-USD based ledger - Final1" xfId="2728"/>
    <cellStyle name="_CDS Trades_audit adjustment 2007_Book1 (4)" xfId="2729"/>
    <cellStyle name="_CDS Trades_audit adjustment 2007_Book4" xfId="2730"/>
    <cellStyle name="_CDS Trades_audit adjustment 2007_capital adequacy September 2009" xfId="2731"/>
    <cellStyle name="_CDS Trades_audit adjustment 2007_Copy of Mauritius-USD based ledger" xfId="2732"/>
    <cellStyle name="_CDS Trades_audit adjustment 2007_IBM_Grouped(2)" xfId="2733"/>
    <cellStyle name="_CDS Trades_audit adjustment 2007_IBM_Grouped_USD" xfId="2734"/>
    <cellStyle name="_CDS Trades_audit adjustment 2007_IBM_Grouped_ZAR" xfId="2735"/>
    <cellStyle name="_CDS Trades_audit adjustment 2007_Liquidity and repricing" xfId="2736"/>
    <cellStyle name="_CDS Trades_audit adjustment 2007_NOP 2010 01 31 USD BASED" xfId="2737"/>
    <cellStyle name="_CDS Trades_audit adjustment 2007_NOP 2010 01 31 USD BASED_Report Finance" xfId="2738"/>
    <cellStyle name="_CDS Trades_audit adjustment 2007_NOP 2010 02 28 USD BASED Final" xfId="2739"/>
    <cellStyle name="_CDS Trades_audit adjustment 2007_NOP 2010 02 28 USD BASED Final_Report Finance" xfId="2740"/>
    <cellStyle name="_CDS Trades_audit adjustment 2007_NOP 2010 03 31 USD BASEDrevised" xfId="2741"/>
    <cellStyle name="_CDS Trades_audit adjustment 2007_NOP 2010 03 31 USD BASEDrevised_Report Finance" xfId="2742"/>
    <cellStyle name="_CDS Trades_audit adjustment 2007_NOP 2010 04 30" xfId="2743"/>
    <cellStyle name="_CDS Trades_audit adjustment 2007_NOP 2010 04 30_Report Finance" xfId="2744"/>
    <cellStyle name="_CDS Trades_audit adjustment 2007_ORIGINAL NOP 2009 12 31 USD BASED" xfId="2745"/>
    <cellStyle name="_CDS Trades_audit adjustment 2007_ORIGINAL NOP 2009 12 31 USD BASED_Report Finance" xfId="2746"/>
    <cellStyle name="_CDS Trades_audit adjustment 2007_Sheet1" xfId="2747"/>
    <cellStyle name="_CDS Trades_BA 610 wkgs &amp; Return - 30 Jun 08" xfId="2748"/>
    <cellStyle name="_CDS Trades_BA 610 wkgs &amp; Return - 30 Sep 08" xfId="2749"/>
    <cellStyle name="_CDS Trades_BA 610 wkgs &amp; Return - 31 Dec 08" xfId="2750"/>
    <cellStyle name="_CDS Trades_BA 610 wkgs &amp; Return - 31 Dec 08 LATEST" xfId="2751"/>
    <cellStyle name="_CDS Trades_BA 610 wkgs -31.03.08(Version 2)" xfId="2752"/>
    <cellStyle name="_CDS Trades_Book1" xfId="2753"/>
    <cellStyle name="_CDS Trades_Book1 (3)" xfId="2754"/>
    <cellStyle name="_CDS Trades_Book1 (4)" xfId="2755"/>
    <cellStyle name="_CDS Trades_Book1_1" xfId="2756"/>
    <cellStyle name="_CDS Trades_Book1_31.12.09 Mauritius-USD based ledger - Final1" xfId="2757"/>
    <cellStyle name="_CDS Trades_Book1_Book4" xfId="2758"/>
    <cellStyle name="_CDS Trades_Book1_Book5" xfId="2759"/>
    <cellStyle name="_CDS Trades_Book1_Book5_(19) Loan Feb-11(Feb-11 figures)" xfId="2760"/>
    <cellStyle name="_CDS Trades_Book1_capital adequacy September 2009" xfId="2761"/>
    <cellStyle name="_CDS Trades_Book1_Copy of Mauritius-USD based ledger" xfId="2762"/>
    <cellStyle name="_CDS Trades_Book1_Ops risk Mauritius - Sep 09 split stephanie after adjusment conversion" xfId="2763"/>
    <cellStyle name="_CDS Trades_Book1_RELATED PARTY-2010 05 31" xfId="2764"/>
    <cellStyle name="_CDS Trades_Book1_RELATED PARTY-2010 05 31_(19) Loan Feb-11(Feb-11 figures)" xfId="2765"/>
    <cellStyle name="_CDS Trades_Book2 (2)" xfId="2766"/>
    <cellStyle name="_CDS Trades_Book3" xfId="2767"/>
    <cellStyle name="_CDS Trades_Book3_31.12.09 Mauritius-USD based ledger - Final1" xfId="2768"/>
    <cellStyle name="_CDS Trades_Book3_Book4" xfId="2769"/>
    <cellStyle name="_CDS Trades_Book3_Book5" xfId="2770"/>
    <cellStyle name="_CDS Trades_Book3_Book5_(19) Loan Feb-11(Feb-11 figures)" xfId="2771"/>
    <cellStyle name="_CDS Trades_Book3_capital adequacy September 2009" xfId="2772"/>
    <cellStyle name="_CDS Trades_Book3_Copy of Mauritius-USD based ledger" xfId="2773"/>
    <cellStyle name="_CDS Trades_Book3_Ops risk Mauritius - Sep 09 split stephanie after adjusment conversion" xfId="2774"/>
    <cellStyle name="_CDS Trades_Book3_RELATED PARTY-2010 05 31" xfId="2775"/>
    <cellStyle name="_CDS Trades_Book3_RELATED PARTY-2010 05 31_(19) Loan Feb-11(Feb-11 figures)" xfId="2776"/>
    <cellStyle name="_CDS Trades_Book4" xfId="2777"/>
    <cellStyle name="_CDS Trades_Book5 (2)" xfId="2778"/>
    <cellStyle name="_CDS Trades_Book5 (2)_Sheet1" xfId="2779"/>
    <cellStyle name="_CDS Trades_Book6" xfId="2780"/>
    <cellStyle name="_CDS Trades_Book6_31.12.09 Mauritius-USD based ledger - Final1" xfId="2781"/>
    <cellStyle name="_CDS Trades_Book6_Book4" xfId="2782"/>
    <cellStyle name="_CDS Trades_Book6_Book5" xfId="2783"/>
    <cellStyle name="_CDS Trades_Book6_Book5_(19) Loan Feb-11(Feb-11 figures)" xfId="2784"/>
    <cellStyle name="_CDS Trades_Book6_capital adequacy September 2009" xfId="2785"/>
    <cellStyle name="_CDS Trades_Book6_Copy of Mauritius-USD based ledger" xfId="2786"/>
    <cellStyle name="_CDS Trades_Book6_Ops risk Mauritius - Sep 09 split stephanie after adjusment conversion" xfId="2787"/>
    <cellStyle name="_CDS Trades_Book6_RELATED PARTY-2010 05 31" xfId="2788"/>
    <cellStyle name="_CDS Trades_Book6_RELATED PARTY-2010 05 31_(19) Loan Feb-11(Feb-11 figures)" xfId="2789"/>
    <cellStyle name="_CDS Trades_BS - Mar 09" xfId="2790"/>
    <cellStyle name="_CDS Trades_capital adequacy September 2009" xfId="2791"/>
    <cellStyle name="_CDS Trades_Detailed BS Dec 07" xfId="2792"/>
    <cellStyle name="_CDS Trades_Detailed BS Dec 07_Avearge retrieval" xfId="2793"/>
    <cellStyle name="_CDS Trades_Detailed BS Dec 07_Avearge retrieval_(26) Oct-09 (AL)" xfId="2794"/>
    <cellStyle name="_CDS Trades_Detailed BS Dec 07_Avearge retrieval_(27) Nov-09 (AL)" xfId="2795"/>
    <cellStyle name="_CDS Trades_Detailed BS Dec 07_Avearge retrieval_31.12.09 Mauritius-USD based ledger - Final1" xfId="2796"/>
    <cellStyle name="_CDS Trades_Detailed BS Dec 07_Avearge retrieval_Book1 (4)" xfId="2797"/>
    <cellStyle name="_CDS Trades_Detailed BS Dec 07_Avearge retrieval_Book4" xfId="2798"/>
    <cellStyle name="_CDS Trades_Detailed BS Dec 07_Avearge retrieval_capital adequacy September 2009" xfId="2799"/>
    <cellStyle name="_CDS Trades_Detailed BS Dec 07_Avearge retrieval_Copy of Mauritius-USD based ledger" xfId="2800"/>
    <cellStyle name="_CDS Trades_Detailed BS Dec 07_Avearge retrieval_IBM_Grouped(2)" xfId="2801"/>
    <cellStyle name="_CDS Trades_Detailed BS Dec 07_Avearge retrieval_IBM_Grouped_USD" xfId="2802"/>
    <cellStyle name="_CDS Trades_Detailed BS Dec 07_Avearge retrieval_IBM_Grouped_ZAR" xfId="2803"/>
    <cellStyle name="_CDS Trades_Detailed BS Dec 07_Avearge retrieval_Liquidity and repricing" xfId="2804"/>
    <cellStyle name="_CDS Trades_Detailed BS Dec 07_Avearge retrieval_NOP 2010 01 31 USD BASED" xfId="2805"/>
    <cellStyle name="_CDS Trades_Detailed BS Dec 07_Avearge retrieval_NOP 2010 01 31 USD BASED_Report Finance" xfId="2806"/>
    <cellStyle name="_CDS Trades_Detailed BS Dec 07_Avearge retrieval_NOP 2010 02 28 USD BASED Final" xfId="2807"/>
    <cellStyle name="_CDS Trades_Detailed BS Dec 07_Avearge retrieval_NOP 2010 02 28 USD BASED Final_Report Finance" xfId="2808"/>
    <cellStyle name="_CDS Trades_Detailed BS Dec 07_Avearge retrieval_NOP 2010 03 31 USD BASEDrevised" xfId="2809"/>
    <cellStyle name="_CDS Trades_Detailed BS Dec 07_Avearge retrieval_NOP 2010 03 31 USD BASEDrevised_Report Finance" xfId="2810"/>
    <cellStyle name="_CDS Trades_Detailed BS Dec 07_Avearge retrieval_NOP 2010 04 30" xfId="2811"/>
    <cellStyle name="_CDS Trades_Detailed BS Dec 07_Avearge retrieval_NOP 2010 04 30_Report Finance" xfId="2812"/>
    <cellStyle name="_CDS Trades_Detailed BS Dec 07_Avearge retrieval_ORIGINAL NOP 2009 12 31 USD BASED" xfId="2813"/>
    <cellStyle name="_CDS Trades_Detailed BS Dec 07_Avearge retrieval_ORIGINAL NOP 2009 12 31 USD BASED_Report Finance" xfId="2814"/>
    <cellStyle name="_CDS Trades_Detailed BS Dec 07_Avearge retrieval_Sheet1" xfId="2815"/>
    <cellStyle name="_CDS Trades_Detailed BS Dec 07_Sheet1" xfId="2816"/>
    <cellStyle name="_CDS Trades_Detailed BS Dec 08" xfId="2817"/>
    <cellStyle name="_CDS Trades_Detailed BS Jun 09" xfId="2818"/>
    <cellStyle name="_CDS Trades_Detailed BS June08" xfId="2819"/>
    <cellStyle name="_CDS Trades_Detailed BS June08_31.12.09 Mauritius-USD based ledger - Final1" xfId="2820"/>
    <cellStyle name="_CDS Trades_Detailed BS June08_Book4" xfId="2821"/>
    <cellStyle name="_CDS Trades_Detailed BS June08_Book5" xfId="2822"/>
    <cellStyle name="_CDS Trades_Detailed BS June08_Book5_(19) Loan Feb-11(Feb-11 figures)" xfId="2823"/>
    <cellStyle name="_CDS Trades_Detailed BS June08_capital adequacy September 2009" xfId="2824"/>
    <cellStyle name="_CDS Trades_Detailed BS June08_Copy of Mauritius-USD based ledger" xfId="2825"/>
    <cellStyle name="_CDS Trades_Detailed BS June08_Ops risk Mauritius - Sep 09 split stephanie after adjusment conversion" xfId="2826"/>
    <cellStyle name="_CDS Trades_Detailed BS June08_RELATED PARTY-2010 05 31" xfId="2827"/>
    <cellStyle name="_CDS Trades_Detailed BS June08_RELATED PARTY-2010 05 31_(19) Loan Feb-11(Feb-11 figures)" xfId="2828"/>
    <cellStyle name="_CDS Trades_Detailed BS March 08(1)" xfId="2829"/>
    <cellStyle name="_CDS Trades_Detailed BS March 08(1)_31.12.09 Mauritius-USD based ledger - Final1" xfId="2830"/>
    <cellStyle name="_CDS Trades_Detailed BS March 08(1)_Book4" xfId="2831"/>
    <cellStyle name="_CDS Trades_Detailed BS March 08(1)_Book5" xfId="2832"/>
    <cellStyle name="_CDS Trades_Detailed BS March 08(1)_Book5_(19) Loan Feb-11(Feb-11 figures)" xfId="2833"/>
    <cellStyle name="_CDS Trades_Detailed BS March 08(1)_capital adequacy September 2009" xfId="2834"/>
    <cellStyle name="_CDS Trades_Detailed BS March 08(1)_Copy of Mauritius-USD based ledger" xfId="2835"/>
    <cellStyle name="_CDS Trades_Detailed BS March 08(1)_Ops risk Mauritius - Sep 09 split stephanie after adjusment conversion" xfId="2836"/>
    <cellStyle name="_CDS Trades_Detailed BS March 08(1)_RELATED PARTY-2010 05 31" xfId="2837"/>
    <cellStyle name="_CDS Trades_Detailed BS March 08(1)_RELATED PARTY-2010 05 31_(19) Loan Feb-11(Feb-11 figures)" xfId="2838"/>
    <cellStyle name="_CDS Trades_Detailed BS March 09" xfId="2839"/>
    <cellStyle name="_CDS Trades_Essbase March 2008" xfId="2840"/>
    <cellStyle name="_CDS Trades_Essbase March 2008_31.12.09 Mauritius-USD based ledger - Final1" xfId="2841"/>
    <cellStyle name="_CDS Trades_Essbase March 2008_Book4" xfId="2842"/>
    <cellStyle name="_CDS Trades_Essbase March 2008_Book5" xfId="2843"/>
    <cellStyle name="_CDS Trades_Essbase March 2008_Book5_(19) Loan Feb-11(Feb-11 figures)" xfId="2844"/>
    <cellStyle name="_CDS Trades_Essbase March 2008_capital adequacy September 2009" xfId="2845"/>
    <cellStyle name="_CDS Trades_Essbase March 2008_Copy of Mauritius-USD based ledger" xfId="2846"/>
    <cellStyle name="_CDS Trades_Essbase March 2008_Ops risk Mauritius - Sep 09 split stephanie after adjusment conversion" xfId="2847"/>
    <cellStyle name="_CDS Trades_Essbase March 2008_RELATED PARTY-2010 05 31" xfId="2848"/>
    <cellStyle name="_CDS Trades_Essbase March 2008_RELATED PARTY-2010 05 31_(19) Loan Feb-11(Feb-11 figures)" xfId="2849"/>
    <cellStyle name="_CDS Trades_FINANCIALS 30-JUN-08-New Format-Auditors-Reformated" xfId="2850"/>
    <cellStyle name="_CDS Trades_Fixed Assets Register 11 Feb10" xfId="2851"/>
    <cellStyle name="_CDS Trades_Fixed Assets Register 11 Feb10_(19) Loan Feb-11(Feb-11 figures)" xfId="2852"/>
    <cellStyle name="_CDS Trades_Fixed Assets Register 12 Mar10.xls" xfId="2853"/>
    <cellStyle name="_CDS Trades_Fixed Assets Register 12 Mar10.xls_(19) Loan Feb-11(Feb-11 figures)" xfId="2854"/>
    <cellStyle name="_CDS Trades_FV of Derivatives - 30 06 09" xfId="2855"/>
    <cellStyle name="_CDS Trades_FV of Derivatives - 31.03.08" xfId="2856"/>
    <cellStyle name="_CDS Trades_FV of Derivatives - 31.03.08_31.12.09 Mauritius-USD based ledger - Final1" xfId="2857"/>
    <cellStyle name="_CDS Trades_FV of Derivatives - 31.03.08_Book4" xfId="2858"/>
    <cellStyle name="_CDS Trades_FV of Derivatives - 31.03.08_Book5" xfId="2859"/>
    <cellStyle name="_CDS Trades_FV of Derivatives - 31.03.08_Book5_(19) Loan Feb-11(Feb-11 figures)" xfId="2860"/>
    <cellStyle name="_CDS Trades_FV of Derivatives - 31.03.08_capital adequacy September 2009" xfId="2861"/>
    <cellStyle name="_CDS Trades_FV of Derivatives - 31.03.08_Copy of Mauritius-USD based ledger" xfId="2862"/>
    <cellStyle name="_CDS Trades_FV of Derivatives - 31.03.08_Ops risk Mauritius - Sep 09 split stephanie after adjusment conversion" xfId="2863"/>
    <cellStyle name="_CDS Trades_FV of Derivatives - 31.03.08_RELATED PARTY-2010 05 31" xfId="2864"/>
    <cellStyle name="_CDS Trades_FV of Derivatives - 31.03.08_RELATED PARTY-2010 05 31_(19) Loan Feb-11(Feb-11 figures)" xfId="2865"/>
    <cellStyle name="_CDS Trades_IBM Input Sheet 31.03.2010 v0.4" xfId="2866"/>
    <cellStyle name="_CDS Trades_IBM Input Sheet 31.03.2010 v0.4_(19) Loan Feb-11(Feb-11 figures)" xfId="2867"/>
    <cellStyle name="_CDS Trades_IBM_Grouped(2)" xfId="2868"/>
    <cellStyle name="_CDS Trades_IBM_Grouped_USD" xfId="2869"/>
    <cellStyle name="_CDS Trades_IBM_Grouped_ZAR" xfId="2870"/>
    <cellStyle name="_CDS Trades_Liquidity and repricing" xfId="2871"/>
    <cellStyle name="_CDS Trades_MUR position" xfId="2872"/>
    <cellStyle name="_CDS Trades_NOP 2010 01 31 USD BASED" xfId="2873"/>
    <cellStyle name="_CDS Trades_NOP 2010 01 31 USD BASED_Report Finance" xfId="2874"/>
    <cellStyle name="_CDS Trades_NOP 2010 02 28 USD BASED Final" xfId="2875"/>
    <cellStyle name="_CDS Trades_NOP 2010 02 28 USD BASED Final_Report Finance" xfId="2876"/>
    <cellStyle name="_CDS Trades_NOP 2010 03 31 USD BASEDrevised" xfId="2877"/>
    <cellStyle name="_CDS Trades_NOP 2010 03 31 USD BASEDrevised_Report Finance" xfId="2878"/>
    <cellStyle name="_CDS Trades_NOP 2010 04 30" xfId="2879"/>
    <cellStyle name="_CDS Trades_NOP 2010 04 30_Report Finance" xfId="2880"/>
    <cellStyle name="_CDS Trades_Opeartional Risk sept 2009" xfId="2881"/>
    <cellStyle name="_CDS Trades_Ops risk Mauritius - Sep 09 split stephanie after adjusment conversion" xfId="2882"/>
    <cellStyle name="_CDS Trades_ORIGINAL NOP 2009 12 31 USD BASED" xfId="2883"/>
    <cellStyle name="_CDS Trades_ORIGINAL NOP 2009 12 31 USD BASED_Report Finance" xfId="2884"/>
    <cellStyle name="_CDS Trades_Related Party Dec-08" xfId="2885"/>
    <cellStyle name="_CDS Trades_Report Finance" xfId="2886"/>
    <cellStyle name="_CDS Trades_SARB BOM Comparison 20081231 v3 0" xfId="2887"/>
    <cellStyle name="_CDS Trades_SARB BOM Comparison 20081231 v3 0v from Mahen" xfId="2888"/>
    <cellStyle name="_CDS Trades_SARBResults_1101" xfId="2889"/>
    <cellStyle name="_CDS Trades_SARBResults_1101_31.12.09 Mauritius-USD based ledger - Final1" xfId="2890"/>
    <cellStyle name="_CDS Trades_SARBResults_1101_Book4" xfId="2891"/>
    <cellStyle name="_CDS Trades_SARBResults_1101_Book5" xfId="2892"/>
    <cellStyle name="_CDS Trades_SARBResults_1101_Book5_(19) Loan Feb-11(Feb-11 figures)" xfId="2893"/>
    <cellStyle name="_CDS Trades_SARBResults_1101_capital adequacy September 2009" xfId="2894"/>
    <cellStyle name="_CDS Trades_SARBResults_1101_Copy of Mauritius-USD based ledger" xfId="2895"/>
    <cellStyle name="_CDS Trades_SARBResults_1101_Ops risk Mauritius - Sep 09 split stephanie after adjusment conversion" xfId="2896"/>
    <cellStyle name="_CDS Trades_SARBResults_1101_RELATED PARTY-2010 05 31" xfId="2897"/>
    <cellStyle name="_CDS Trades_SARBResults_1101_RELATED PARTY-2010 05 31_(19) Loan Feb-11(Feb-11 figures)" xfId="2898"/>
    <cellStyle name="_CDS Trades_SARBResults_2697 (vanessa board2)" xfId="2899"/>
    <cellStyle name="_CDS Trades_Sheet1" xfId="2900"/>
    <cellStyle name="_CDS Trades_Sheet1_1" xfId="2901"/>
    <cellStyle name="_CDS Trades_Statutory Annual Report - 31 03 08" xfId="2902"/>
    <cellStyle name="_CDS Trades_Statutory Annual Report - 31 03 08_31.12.09 Mauritius-USD based ledger - Final1" xfId="2903"/>
    <cellStyle name="_CDS Trades_Statutory Annual Report - 31 03 08_Book4" xfId="2904"/>
    <cellStyle name="_CDS Trades_Statutory Annual Report - 31 03 08_Book5" xfId="2905"/>
    <cellStyle name="_CDS Trades_Statutory Annual Report - 31 03 08_Book5_(19) Loan Feb-11(Feb-11 figures)" xfId="2906"/>
    <cellStyle name="_CDS Trades_Statutory Annual Report - 31 03 08_capital adequacy September 2009" xfId="2907"/>
    <cellStyle name="_CDS Trades_Statutory Annual Report - 31 03 08_Copy of Mauritius-USD based ledger" xfId="2908"/>
    <cellStyle name="_CDS Trades_Statutory Annual Report - 31 03 08_Ops risk Mauritius - Sep 09 split stephanie after adjusment conversion" xfId="2909"/>
    <cellStyle name="_CDS Trades_Statutory Annual Report - 31 03 08_RELATED PARTY-2010 05 31" xfId="2910"/>
    <cellStyle name="_CDS Trades_Statutory Annual Report - 31 03 08_RELATED PARTY-2010 05 31_(19) Loan Feb-11(Feb-11 figures)" xfId="2911"/>
    <cellStyle name="_Cf" xfId="2912"/>
    <cellStyle name="_Cf_Sheet1" xfId="2913"/>
    <cellStyle name="_circularisation jeremie" xfId="2914"/>
    <cellStyle name="_circularisation jeremie_(26) Oct-09 (AL)" xfId="2915"/>
    <cellStyle name="_circularisation jeremie_(27) Nov-09 (AL)" xfId="2916"/>
    <cellStyle name="_circularisation jeremie_31.12.09 Mauritius-USD based ledger - Final1" xfId="2917"/>
    <cellStyle name="_circularisation jeremie_Book1 (4)" xfId="2918"/>
    <cellStyle name="_circularisation jeremie_Book4" xfId="2919"/>
    <cellStyle name="_circularisation jeremie_capital adequacy September 2009" xfId="2920"/>
    <cellStyle name="_circularisation jeremie_Copy of Mauritius-USD based ledger" xfId="2921"/>
    <cellStyle name="_circularisation jeremie_Fixed Assets Register 11 Feb10" xfId="2922"/>
    <cellStyle name="_circularisation jeremie_Fixed Assets Register 11 Feb10_(19) Loan Feb-11(Feb-11 figures)" xfId="2923"/>
    <cellStyle name="_circularisation jeremie_Fixed Assets Register 12 Mar10.xls" xfId="2924"/>
    <cellStyle name="_circularisation jeremie_Fixed Assets Register 12 Mar10.xls_(19) Loan Feb-11(Feb-11 figures)" xfId="2925"/>
    <cellStyle name="_circularisation jeremie_IBM Input Sheet 31.03.2010 v0.4" xfId="2926"/>
    <cellStyle name="_circularisation jeremie_IBM Input Sheet 31.03.2010 v0.4_(19) Loan Feb-11(Feb-11 figures)" xfId="2927"/>
    <cellStyle name="_circularisation jeremie_IBM_Grouped(2)" xfId="2928"/>
    <cellStyle name="_circularisation jeremie_IBM_Grouped_USD" xfId="2929"/>
    <cellStyle name="_circularisation jeremie_IBM_Grouped_ZAR" xfId="2930"/>
    <cellStyle name="_circularisation jeremie_Liquidity and repricing" xfId="2931"/>
    <cellStyle name="_circularisation jeremie_MUR position" xfId="2932"/>
    <cellStyle name="_circularisation jeremie_NOP 2010 01 31 USD BASED" xfId="2933"/>
    <cellStyle name="_circularisation jeremie_NOP 2010 01 31 USD BASED_Report Finance" xfId="2934"/>
    <cellStyle name="_circularisation jeremie_NOP 2010 02 28 USD BASED Final" xfId="2935"/>
    <cellStyle name="_circularisation jeremie_NOP 2010 02 28 USD BASED Final_Report Finance" xfId="2936"/>
    <cellStyle name="_circularisation jeremie_NOP 2010 03 31 USD BASEDrevised" xfId="2937"/>
    <cellStyle name="_circularisation jeremie_NOP 2010 03 31 USD BASEDrevised_Report Finance" xfId="2938"/>
    <cellStyle name="_circularisation jeremie_NOP 2010 04 30" xfId="2939"/>
    <cellStyle name="_circularisation jeremie_NOP 2010 04 30_Report Finance" xfId="2940"/>
    <cellStyle name="_circularisation jeremie_ORIGINAL NOP 2009 12 31 USD BASED" xfId="2941"/>
    <cellStyle name="_circularisation jeremie_ORIGINAL NOP 2009 12 31 USD BASED_Report Finance" xfId="2942"/>
    <cellStyle name="_circularisation jeremie_Report Finance" xfId="2943"/>
    <cellStyle name="_circularisation jeremie_Sheet1" xfId="2944"/>
    <cellStyle name="_circularisation jeremie_Sheet1_1" xfId="2945"/>
    <cellStyle name="_Circularisation status_22.04.2008 Musarrat" xfId="2946"/>
    <cellStyle name="_Circularisation status_22.04.2008 Musarrat_(26) Oct-09 (AL)" xfId="2947"/>
    <cellStyle name="_Circularisation status_22.04.2008 Musarrat_(27) Nov-09 (AL)" xfId="2948"/>
    <cellStyle name="_Circularisation status_22.04.2008 Musarrat_31.12.09 Mauritius-USD based ledger - Final1" xfId="2949"/>
    <cellStyle name="_Circularisation status_22.04.2008 Musarrat_Book1 (4)" xfId="2950"/>
    <cellStyle name="_Circularisation status_22.04.2008 Musarrat_Book4" xfId="2951"/>
    <cellStyle name="_Circularisation status_22.04.2008 Musarrat_capital adequacy September 2009" xfId="2952"/>
    <cellStyle name="_Circularisation status_22.04.2008 Musarrat_Copy of Mauritius-USD based ledger" xfId="2953"/>
    <cellStyle name="_Circularisation status_22.04.2008 Musarrat_Fixed Assets Register 11 Feb10" xfId="2954"/>
    <cellStyle name="_Circularisation status_22.04.2008 Musarrat_Fixed Assets Register 11 Feb10_(19) Loan Feb-11(Feb-11 figures)" xfId="2955"/>
    <cellStyle name="_Circularisation status_22.04.2008 Musarrat_Fixed Assets Register 12 Mar10.xls" xfId="2956"/>
    <cellStyle name="_Circularisation status_22.04.2008 Musarrat_Fixed Assets Register 12 Mar10.xls_(19) Loan Feb-11(Feb-11 figures)" xfId="2957"/>
    <cellStyle name="_Circularisation status_22.04.2008 Musarrat_IBM Input Sheet 31.03.2010 v0.4" xfId="2958"/>
    <cellStyle name="_Circularisation status_22.04.2008 Musarrat_IBM Input Sheet 31.03.2010 v0.4_(19) Loan Feb-11(Feb-11 figures)" xfId="2959"/>
    <cellStyle name="_Circularisation status_22.04.2008 Musarrat_IBM_Grouped(2)" xfId="2960"/>
    <cellStyle name="_Circularisation status_22.04.2008 Musarrat_IBM_Grouped_USD" xfId="2961"/>
    <cellStyle name="_Circularisation status_22.04.2008 Musarrat_IBM_Grouped_ZAR" xfId="2962"/>
    <cellStyle name="_Circularisation status_22.04.2008 Musarrat_Liquidity and repricing" xfId="2963"/>
    <cellStyle name="_Circularisation status_22.04.2008 Musarrat_MUR position" xfId="2964"/>
    <cellStyle name="_Circularisation status_22.04.2008 Musarrat_NOP 2010 01 31 USD BASED" xfId="2965"/>
    <cellStyle name="_Circularisation status_22.04.2008 Musarrat_NOP 2010 01 31 USD BASED_Report Finance" xfId="2966"/>
    <cellStyle name="_Circularisation status_22.04.2008 Musarrat_NOP 2010 02 28 USD BASED Final" xfId="2967"/>
    <cellStyle name="_Circularisation status_22.04.2008 Musarrat_NOP 2010 02 28 USD BASED Final_Report Finance" xfId="2968"/>
    <cellStyle name="_Circularisation status_22.04.2008 Musarrat_NOP 2010 03 31 USD BASEDrevised" xfId="2969"/>
    <cellStyle name="_Circularisation status_22.04.2008 Musarrat_NOP 2010 03 31 USD BASEDrevised_Report Finance" xfId="2970"/>
    <cellStyle name="_Circularisation status_22.04.2008 Musarrat_NOP 2010 04 30" xfId="2971"/>
    <cellStyle name="_Circularisation status_22.04.2008 Musarrat_NOP 2010 04 30_Report Finance" xfId="2972"/>
    <cellStyle name="_Circularisation status_22.04.2008 Musarrat_ORIGINAL NOP 2009 12 31 USD BASED" xfId="2973"/>
    <cellStyle name="_Circularisation status_22.04.2008 Musarrat_ORIGINAL NOP 2009 12 31 USD BASED_Report Finance" xfId="2974"/>
    <cellStyle name="_Circularisation status_22.04.2008 Musarrat_Report Finance" xfId="2975"/>
    <cellStyle name="_Circularisation status_22.04.2008 Musarrat_Sheet1" xfId="2976"/>
    <cellStyle name="_Circularisation status_22.04.2008 Musarrat_Sheet1_1" xfId="2977"/>
    <cellStyle name="_CLO Deal Template" xfId="2978"/>
    <cellStyle name="_CLO Deal Template_Sheet1" xfId="2979"/>
    <cellStyle name="_CLOs" xfId="2980"/>
    <cellStyle name="_CLOs_Sheet1" xfId="2981"/>
    <cellStyle name="_ColdWater Portfolio (Termsheet)- 06-08-06" xfId="2982"/>
    <cellStyle name="_ColdWater Portfolio (Termsheet)- 06-08-06_Sheet1" xfId="2983"/>
    <cellStyle name="_Collateral Detail+Summary" xfId="2984"/>
    <cellStyle name="_Collateral Generator" xfId="2985"/>
    <cellStyle name="_Collateral Input" xfId="2986"/>
    <cellStyle name="_Comma" xfId="2987"/>
    <cellStyle name="_Compare All-NEW" xfId="2988"/>
    <cellStyle name="_Copy of excel website_Sept08 plc 2" xfId="2989"/>
    <cellStyle name="_Copy of excel website_Sept08 plc 2_(19) Loan Feb-11(Feb-11 figures)" xfId="2990"/>
    <cellStyle name="_Copy of Springdale 2006-1 Sources and Uses 07-17-2006" xfId="2991"/>
    <cellStyle name="_Copy of Springdale 2006-1 Sources and Uses 07-17-2006_Sheet1" xfId="2992"/>
    <cellStyle name="_Correlation Matrix" xfId="2993"/>
    <cellStyle name="_Correlation Matrix_Sheet1" xfId="2994"/>
    <cellStyle name="_Country credit exposure_30 Sep 08" xfId="2995"/>
    <cellStyle name="_Country credit exposure_30 Sep 08_(19) Loan Feb-11(Feb-11 figures)" xfId="2996"/>
    <cellStyle name="_Country credit exposure_30 Sep 08_(32) Mar-10 Breakdown of Credit" xfId="2997"/>
    <cellStyle name="_Country credit exposure_30 Sep 08_(32) Mar-10 Loan" xfId="2998"/>
    <cellStyle name="_Country credit exposure_30 Sep 08_(33) Apr-10 Breakdown of Credit" xfId="2999"/>
    <cellStyle name="_Country credit exposure_30 Sep 08_(33) Apr-10 Loan" xfId="3000"/>
    <cellStyle name="_Country credit exposure_30 Sep 08_Book15" xfId="3001"/>
    <cellStyle name="_Country credit exposure_30 Sep 08_Book16" xfId="3002"/>
    <cellStyle name="_Country credit exposure_30 Sep 08_Book17" xfId="3003"/>
    <cellStyle name="_Country credit exposure_30 Sep 08_Book19" xfId="3004"/>
    <cellStyle name="_Country credit exposure_30 Sep 08_Book20" xfId="3005"/>
    <cellStyle name="_Country credit exposure_30 Sep 08_Book8" xfId="3006"/>
    <cellStyle name="_Country credit exposure_30 Sep 08_Book9" xfId="3007"/>
    <cellStyle name="_Country credit exposure_30 Sep 08_CM - Overview" xfId="3008"/>
    <cellStyle name="_Cover" xfId="3009"/>
    <cellStyle name="_Cover_(19) Loan Feb-11(Feb-11 figures)" xfId="3010"/>
    <cellStyle name="_CRE CDOs" xfId="3011"/>
    <cellStyle name="_CRE CDOs_Sheet1" xfId="3012"/>
    <cellStyle name="_CreditBonds" xfId="3013"/>
    <cellStyle name="_CreditBonds_Sheet1" xfId="3014"/>
    <cellStyle name="_Credits" xfId="3015"/>
    <cellStyle name="_Credits_Sheet1" xfId="3016"/>
    <cellStyle name="_CSV Menu" xfId="3017"/>
    <cellStyle name="_CSV Menu_Sheet1" xfId="3018"/>
    <cellStyle name="_Currency" xfId="3019"/>
    <cellStyle name="_CurrencySpace" xfId="3020"/>
    <cellStyle name="_Current Exposures" xfId="3021"/>
    <cellStyle name="_Curves" xfId="3022"/>
    <cellStyle name="_Curves_Sheet1" xfId="3023"/>
    <cellStyle name="_CUSIPS" xfId="3024"/>
    <cellStyle name="_CUSIPS_Sheet1" xfId="3025"/>
    <cellStyle name="_DA" xfId="3026"/>
    <cellStyle name="_DA_Sheet1" xfId="3027"/>
    <cellStyle name="_Data" xfId="3028"/>
    <cellStyle name="_Data_Sheet1" xfId="3029"/>
    <cellStyle name="_Deal Summary" xfId="3030"/>
    <cellStyle name="_Deal Summary_Sheet1" xfId="3031"/>
    <cellStyle name="_Detailed BS Jan 08" xfId="3032"/>
    <cellStyle name="_Detailed BS Jan 08_Sheet1" xfId="3033"/>
    <cellStyle name="_Disclaimer" xfId="3034"/>
    <cellStyle name="_Disclaimer_Ratings action BLP links" xfId="3035"/>
    <cellStyle name="_Disclaimer_Ratings action BLP links_Sheet1" xfId="3036"/>
    <cellStyle name="_Disclaimer_Report Finance" xfId="3037"/>
    <cellStyle name="_Disclaimer_Sheet1" xfId="3038"/>
    <cellStyle name="_Disclosure Workings - Pack MAR08 PB" xfId="3039"/>
    <cellStyle name="_Disclosure Workings - Pack MAR08 PB_(26) Oct-09 (AL)" xfId="3040"/>
    <cellStyle name="_Disclosure Workings - Pack MAR08 PB_(27) Nov-09 (AL)" xfId="3041"/>
    <cellStyle name="_Disclosure Workings - Pack MAR08 PB_31.12.09 Mauritius-USD based ledger - Final1" xfId="3042"/>
    <cellStyle name="_Disclosure Workings - Pack MAR08 PB_Book1 (4)" xfId="3043"/>
    <cellStyle name="_Disclosure Workings - Pack MAR08 PB_Book4" xfId="3044"/>
    <cellStyle name="_Disclosure Workings - Pack MAR08 PB_capital adequacy September 2009" xfId="3045"/>
    <cellStyle name="_Disclosure Workings - Pack MAR08 PB_Copy of Mauritius-USD based ledger" xfId="3046"/>
    <cellStyle name="_Disclosure Workings - Pack MAR08 PB_IBM_Grouped(2)" xfId="3047"/>
    <cellStyle name="_Disclosure Workings - Pack MAR08 PB_IBM_Grouped_USD" xfId="3048"/>
    <cellStyle name="_Disclosure Workings - Pack MAR08 PB_IBM_Grouped_ZAR" xfId="3049"/>
    <cellStyle name="_Disclosure Workings - Pack MAR08 PB_Liquidity and repricing" xfId="3050"/>
    <cellStyle name="_Disclosure Workings - Pack MAR08 PB_NOP 2010 01 31 USD BASED" xfId="3051"/>
    <cellStyle name="_Disclosure Workings - Pack MAR08 PB_NOP 2010 01 31 USD BASED_Report Finance" xfId="3052"/>
    <cellStyle name="_Disclosure Workings - Pack MAR08 PB_NOP 2010 02 28 USD BASED Final" xfId="3053"/>
    <cellStyle name="_Disclosure Workings - Pack MAR08 PB_NOP 2010 02 28 USD BASED Final_Report Finance" xfId="3054"/>
    <cellStyle name="_Disclosure Workings - Pack MAR08 PB_NOP 2010 03 31 USD BASEDrevised" xfId="3055"/>
    <cellStyle name="_Disclosure Workings - Pack MAR08 PB_NOP 2010 03 31 USD BASEDrevised_Report Finance" xfId="3056"/>
    <cellStyle name="_Disclosure Workings - Pack MAR08 PB_NOP 2010 04 30" xfId="3057"/>
    <cellStyle name="_Disclosure Workings - Pack MAR08 PB_NOP 2010 04 30_Report Finance" xfId="3058"/>
    <cellStyle name="_Disclosure Workings - Pack MAR08 PB_ORIGINAL NOP 2009 12 31 USD BASED" xfId="3059"/>
    <cellStyle name="_Disclosure Workings - Pack MAR08 PB_ORIGINAL NOP 2009 12 31 USD BASED_Report Finance" xfId="3060"/>
    <cellStyle name="_Disclosure Workings - Pack MAR08 PB_Sheet1" xfId="3061"/>
    <cellStyle name="_Disclosure Workings - Pack MAR08 PL" xfId="3062"/>
    <cellStyle name="_Disclosure Workings - Pack MAR08 PL_(26) Oct-09 (AL)" xfId="3063"/>
    <cellStyle name="_Disclosure Workings - Pack MAR08 PL_(27) Nov-09 (AL)" xfId="3064"/>
    <cellStyle name="_Disclosure Workings - Pack MAR08 PL_31.12.09 Mauritius-USD based ledger - Final1" xfId="3065"/>
    <cellStyle name="_Disclosure Workings - Pack MAR08 PL_Book1 (4)" xfId="3066"/>
    <cellStyle name="_Disclosure Workings - Pack MAR08 PL_Book4" xfId="3067"/>
    <cellStyle name="_Disclosure Workings - Pack MAR08 PL_capital adequacy September 2009" xfId="3068"/>
    <cellStyle name="_Disclosure Workings - Pack MAR08 PL_Copy of Mauritius-USD based ledger" xfId="3069"/>
    <cellStyle name="_Disclosure Workings - Pack MAR08 PL_IBM_Grouped(2)" xfId="3070"/>
    <cellStyle name="_Disclosure Workings - Pack MAR08 PL_IBM_Grouped_USD" xfId="3071"/>
    <cellStyle name="_Disclosure Workings - Pack MAR08 PL_IBM_Grouped_ZAR" xfId="3072"/>
    <cellStyle name="_Disclosure Workings - Pack MAR08 PL_Liquidity and repricing" xfId="3073"/>
    <cellStyle name="_Disclosure Workings - Pack MAR08 PL_NOP 2010 01 31 USD BASED" xfId="3074"/>
    <cellStyle name="_Disclosure Workings - Pack MAR08 PL_NOP 2010 01 31 USD BASED_Report Finance" xfId="3075"/>
    <cellStyle name="_Disclosure Workings - Pack MAR08 PL_NOP 2010 02 28 USD BASED Final" xfId="3076"/>
    <cellStyle name="_Disclosure Workings - Pack MAR08 PL_NOP 2010 02 28 USD BASED Final_Report Finance" xfId="3077"/>
    <cellStyle name="_Disclosure Workings - Pack MAR08 PL_NOP 2010 03 31 USD BASEDrevised" xfId="3078"/>
    <cellStyle name="_Disclosure Workings - Pack MAR08 PL_NOP 2010 03 31 USD BASEDrevised_Report Finance" xfId="3079"/>
    <cellStyle name="_Disclosure Workings - Pack MAR08 PL_NOP 2010 04 30" xfId="3080"/>
    <cellStyle name="_Disclosure Workings - Pack MAR08 PL_NOP 2010 04 30_Report Finance" xfId="3081"/>
    <cellStyle name="_Disclosure Workings - Pack MAR08 PL_ORIGINAL NOP 2009 12 31 USD BASED" xfId="3082"/>
    <cellStyle name="_Disclosure Workings - Pack MAR08 PL_ORIGINAL NOP 2009 12 31 USD BASED_Report Finance" xfId="3083"/>
    <cellStyle name="_Disclosure Workings - Pack MAR08 PL_Sheet1" xfId="3084"/>
    <cellStyle name="_DV01" xfId="3085"/>
    <cellStyle name="_DV01_Sheet1" xfId="3086"/>
    <cellStyle name="_ems10223_my" xfId="3087"/>
    <cellStyle name="_ems10223_my_Sheet1" xfId="3088"/>
    <cellStyle name="_ET ABS CDO III Portfolio" xfId="3089"/>
    <cellStyle name="_ET ABS CDO III Portfolio-closing" xfId="3090"/>
    <cellStyle name="_Euro" xfId="3091"/>
    <cellStyle name="_Example 1" xfId="3092"/>
    <cellStyle name="_Example 1_Sheet1" xfId="3093"/>
    <cellStyle name="_example inv disposalNikanor" xfId="3094"/>
    <cellStyle name="_example inv disposalNikanor_Sheet1" xfId="3095"/>
    <cellStyle name="_F Lakes3" xfId="3096"/>
    <cellStyle name="_F Lakes3_Sheet1" xfId="3097"/>
    <cellStyle name="_f_in" xfId="3098"/>
    <cellStyle name="_f_tbl" xfId="3099"/>
    <cellStyle name="_Factor Exposure" xfId="3100"/>
    <cellStyle name="_Factor Exposure_Sheet1" xfId="3101"/>
    <cellStyle name="_Feuil1" xfId="3102"/>
    <cellStyle name="_Feuil1_Sheet1" xfId="3103"/>
    <cellStyle name="_FIFES" xfId="3104"/>
    <cellStyle name="_Fitch Input" xfId="3105"/>
    <cellStyle name="_Fitch Inputs" xfId="3106"/>
    <cellStyle name="_Fitch VECTOR" xfId="3107"/>
    <cellStyle name="_Fitch_MATRIX" xfId="3108"/>
    <cellStyle name="_Fitch_VECTOR_Model" xfId="3109"/>
    <cellStyle name="_Fitch_VECTOR_Model_Correlation Matrix" xfId="3110"/>
    <cellStyle name="_Fitch_VECTOR_Model_Factor Exposure" xfId="3111"/>
    <cellStyle name="_Fitch_VECTOR_Model_Portfolio Definition" xfId="3112"/>
    <cellStyle name="_Fitch_VECTOR_Model_Recovery Rates" xfId="3113"/>
    <cellStyle name="_Fitch_VECTOR_Model2.0" xfId="3114"/>
    <cellStyle name="_FP BS Audit Schedules - Apr 07" xfId="3115"/>
    <cellStyle name="_FP BS Audit Schedules - Aug 07" xfId="3116"/>
    <cellStyle name="_FP BS Audit Schedules - Jun 07" xfId="3117"/>
    <cellStyle name="_FP BS Audit Schedules - Mar 07" xfId="3118"/>
    <cellStyle name="_FP BS Audit Schedules - May 07" xfId="3119"/>
    <cellStyle name="_FP BS Audit Schedules - Nov 07" xfId="3120"/>
    <cellStyle name="_FP BS Audit Schedules - SepV1 07" xfId="3121"/>
    <cellStyle name="_Funded-CDX-DG-013105" xfId="3122"/>
    <cellStyle name="_Funded-CDX-DG-013105_Sheet1" xfId="3123"/>
    <cellStyle name="_General Prov IBM Jan 08" xfId="3124"/>
    <cellStyle name="_General Prov IBM Jan 08_Sheet1" xfId="3125"/>
    <cellStyle name="_getdata" xfId="3126"/>
    <cellStyle name="_getdata_Sheet1" xfId="3127"/>
    <cellStyle name="_GLACIER III" xfId="3128"/>
    <cellStyle name="_GLACIER III_Sheet1" xfId="3129"/>
    <cellStyle name="_Groups" xfId="3130"/>
    <cellStyle name="_H-" xfId="3131"/>
    <cellStyle name="_H - Scenario" xfId="3132"/>
    <cellStyle name="_H-_Sheet1" xfId="3133"/>
    <cellStyle name="_headers" xfId="3134"/>
    <cellStyle name="_headers_Sheet1" xfId="3135"/>
    <cellStyle name="_Heading" xfId="3136"/>
    <cellStyle name="_Highlight" xfId="3137"/>
    <cellStyle name="_IBL Consol March 2009 15.05" xfId="3138"/>
    <cellStyle name="_IBM_MAR 08 INCLUDING clos" xfId="3139"/>
    <cellStyle name="_IBM_MAR 08 INCLUDING clos_Report Finance" xfId="3140"/>
    <cellStyle name="_IBM_MAR 08 INCLUDING clos_Sheet1" xfId="3141"/>
    <cellStyle name="_IBP Mar09" xfId="3142"/>
    <cellStyle name="_Info Sheet" xfId="3143"/>
    <cellStyle name="_Info Sheet_Sheet1" xfId="3144"/>
    <cellStyle name="_Inman  - Static ABS Deal" xfId="3145"/>
    <cellStyle name="_Inman  - Static ABS Deal_Sheet1" xfId="3146"/>
    <cellStyle name="_Inputs" xfId="3147"/>
    <cellStyle name="_interdiv" xfId="3148"/>
    <cellStyle name="_interdiv P&amp;L" xfId="3149"/>
    <cellStyle name="_interdiv P&amp;L_Sheet1" xfId="3150"/>
    <cellStyle name="_interdiv_scap" xfId="3151"/>
    <cellStyle name="_interdiv_scap_Sheet1" xfId="3152"/>
    <cellStyle name="_interdiv_Sheet1" xfId="3153"/>
    <cellStyle name="_InterdivInterco_PLT" xfId="3154"/>
    <cellStyle name="_InterdivInterco_PLT_Sheet1" xfId="3155"/>
    <cellStyle name="_Interims - Kensington template_300907v1" xfId="3156"/>
    <cellStyle name="_ITML YP 0809" xfId="3157"/>
    <cellStyle name="_ITML YP 0809_(19) Loan Feb-11(Feb-11 figures)" xfId="3158"/>
    <cellStyle name="_ITML YP 0809_Book1 (4)" xfId="3159"/>
    <cellStyle name="_IVY Detailed Collateral CDO sheet" xfId="3160"/>
    <cellStyle name="_junk" xfId="3161"/>
    <cellStyle name="_junk_Sheet1" xfId="3162"/>
    <cellStyle name="_Kefton CDO Detail File" xfId="3163"/>
    <cellStyle name="_LatAm" xfId="3164"/>
    <cellStyle name="_LatAm_Sheet1" xfId="3165"/>
    <cellStyle name="_Liabilities" xfId="3166"/>
    <cellStyle name="_Liabilities_Sheet1" xfId="3167"/>
    <cellStyle name="_Loan by DI sector" xfId="3168"/>
    <cellStyle name="_Loan by DI sector_Sheet1" xfId="3169"/>
    <cellStyle name="_Loan by DI sectors" xfId="3170"/>
    <cellStyle name="_Loan by DI sectors_Report Finance" xfId="3171"/>
    <cellStyle name="_Loan by DI sectors_Sheet1" xfId="3172"/>
    <cellStyle name="_Loan by DI sectors-Original" xfId="3173"/>
    <cellStyle name="_Loan by DI sectors-Original_Report Finance" xfId="3174"/>
    <cellStyle name="_Loan by DI sectors-Original_Sheet1" xfId="3175"/>
    <cellStyle name="_Loans after decision has been taken" xfId="3176"/>
    <cellStyle name="_Loans after decision has been taken_Sheet1" xfId="3177"/>
    <cellStyle name="_LOOKUP" xfId="3178"/>
    <cellStyle name="_lookup sheet" xfId="3179"/>
    <cellStyle name="_lookup sheet_Report Finance" xfId="3180"/>
    <cellStyle name="_lookup sheet_Sheet1" xfId="3181"/>
    <cellStyle name="_LOOKUP_(05) CAR Dec-07" xfId="3182"/>
    <cellStyle name="_LOOKUP_(05) CAR Dec-07_(26) Oct-09 (AL)" xfId="3183"/>
    <cellStyle name="_LOOKUP_(05) CAR Dec-07_(27) Nov-09 (AL)" xfId="3184"/>
    <cellStyle name="_LOOKUP_(05) CAR Dec-07_31.12.09 Mauritius-USD based ledger - Final1" xfId="3185"/>
    <cellStyle name="_LOOKUP_(05) CAR Dec-07_Book1 (4)" xfId="3186"/>
    <cellStyle name="_LOOKUP_(05) CAR Dec-07_Book4" xfId="3187"/>
    <cellStyle name="_LOOKUP_(05) CAR Dec-07_capital adequacy September 2009" xfId="3188"/>
    <cellStyle name="_LOOKUP_(05) CAR Dec-07_Copy of Mauritius-USD based ledger" xfId="3189"/>
    <cellStyle name="_LOOKUP_(05) CAR Dec-07_IBM_Grouped(2)" xfId="3190"/>
    <cellStyle name="_LOOKUP_(05) CAR Dec-07_IBM_Grouped_USD" xfId="3191"/>
    <cellStyle name="_LOOKUP_(05) CAR Dec-07_IBM_Grouped_ZAR" xfId="3192"/>
    <cellStyle name="_LOOKUP_(05) CAR Dec-07_Liquidity and repricing" xfId="3193"/>
    <cellStyle name="_LOOKUP_(05) CAR Dec-07_NOP 2010 01 31 USD BASED" xfId="3194"/>
    <cellStyle name="_LOOKUP_(05) CAR Dec-07_NOP 2010 01 31 USD BASED_Report Finance" xfId="3195"/>
    <cellStyle name="_LOOKUP_(05) CAR Dec-07_NOP 2010 02 28 USD BASED Final" xfId="3196"/>
    <cellStyle name="_LOOKUP_(05) CAR Dec-07_NOP 2010 02 28 USD BASED Final_Report Finance" xfId="3197"/>
    <cellStyle name="_LOOKUP_(05) CAR Dec-07_NOP 2010 03 31 USD BASEDrevised" xfId="3198"/>
    <cellStyle name="_LOOKUP_(05) CAR Dec-07_NOP 2010 03 31 USD BASEDrevised_Report Finance" xfId="3199"/>
    <cellStyle name="_LOOKUP_(05) CAR Dec-07_NOP 2010 04 30" xfId="3200"/>
    <cellStyle name="_LOOKUP_(05) CAR Dec-07_NOP 2010 04 30_Report Finance" xfId="3201"/>
    <cellStyle name="_LOOKUP_(05) CAR Dec-07_ORIGINAL NOP 2009 12 31 USD BASED" xfId="3202"/>
    <cellStyle name="_LOOKUP_(05) CAR Dec-07_ORIGINAL NOP 2009 12 31 USD BASED_Report Finance" xfId="3203"/>
    <cellStyle name="_LOOKUP_(05) CAR Dec-07_Sheet1" xfId="3204"/>
    <cellStyle name="_LOOKUP_(26) Oct-09 (AL)" xfId="3205"/>
    <cellStyle name="_LOOKUP_(27) Nov-09 (AL)" xfId="3206"/>
    <cellStyle name="_LOOKUP_08_IBM_A2.2.1 to A2.2.15_Statutory workings - 31 03 08" xfId="3207"/>
    <cellStyle name="_LOOKUP_08_IBM_A2.2.1 to A2.2.15_Statutory workings - 31 03 08_31.12.09 Mauritius-USD based ledger - Final1" xfId="3208"/>
    <cellStyle name="_LOOKUP_08_IBM_A2.2.1 to A2.2.15_Statutory workings - 31 03 08_Book4" xfId="3209"/>
    <cellStyle name="_LOOKUP_08_IBM_A2.2.1 to A2.2.15_Statutory workings - 31 03 08_Book5" xfId="3210"/>
    <cellStyle name="_LOOKUP_08_IBM_A2.2.1 to A2.2.15_Statutory workings - 31 03 08_Book5_(19) Loan Feb-11(Feb-11 figures)" xfId="3211"/>
    <cellStyle name="_LOOKUP_08_IBM_A2.2.1 to A2.2.15_Statutory workings - 31 03 08_RELATED PARTY-2010 05 31" xfId="3212"/>
    <cellStyle name="_LOOKUP_08_IBM_A2.2.1 to A2.2.15_Statutory workings - 31 03 08_RELATED PARTY-2010 05 31_(19) Loan Feb-11(Feb-11 figures)" xfId="3213"/>
    <cellStyle name="_LOOKUP_31.12.09 Mauritius-USD based ledger - Final1" xfId="3214"/>
    <cellStyle name="_LOOKUP_audit adjustment 2007" xfId="3215"/>
    <cellStyle name="_LOOKUP_audit adjustment 2007_(26) Oct-09 (AL)" xfId="3216"/>
    <cellStyle name="_LOOKUP_audit adjustment 2007_(27) Nov-09 (AL)" xfId="3217"/>
    <cellStyle name="_LOOKUP_audit adjustment 2007_31.12.09 Mauritius-USD based ledger - Final1" xfId="3218"/>
    <cellStyle name="_LOOKUP_audit adjustment 2007_Book1 (4)" xfId="3219"/>
    <cellStyle name="_LOOKUP_audit adjustment 2007_Book4" xfId="3220"/>
    <cellStyle name="_LOOKUP_audit adjustment 2007_capital adequacy September 2009" xfId="3221"/>
    <cellStyle name="_LOOKUP_audit adjustment 2007_Copy of Mauritius-USD based ledger" xfId="3222"/>
    <cellStyle name="_LOOKUP_audit adjustment 2007_IBM_Grouped(2)" xfId="3223"/>
    <cellStyle name="_LOOKUP_audit adjustment 2007_IBM_Grouped_USD" xfId="3224"/>
    <cellStyle name="_LOOKUP_audit adjustment 2007_IBM_Grouped_ZAR" xfId="3225"/>
    <cellStyle name="_LOOKUP_audit adjustment 2007_Liquidity and repricing" xfId="3226"/>
    <cellStyle name="_LOOKUP_audit adjustment 2007_NOP 2010 01 31 USD BASED" xfId="3227"/>
    <cellStyle name="_LOOKUP_audit adjustment 2007_NOP 2010 01 31 USD BASED_Report Finance" xfId="3228"/>
    <cellStyle name="_LOOKUP_audit adjustment 2007_NOP 2010 02 28 USD BASED Final" xfId="3229"/>
    <cellStyle name="_LOOKUP_audit adjustment 2007_NOP 2010 02 28 USD BASED Final_Report Finance" xfId="3230"/>
    <cellStyle name="_LOOKUP_audit adjustment 2007_NOP 2010 03 31 USD BASEDrevised" xfId="3231"/>
    <cellStyle name="_LOOKUP_audit adjustment 2007_NOP 2010 03 31 USD BASEDrevised_Report Finance" xfId="3232"/>
    <cellStyle name="_LOOKUP_audit adjustment 2007_NOP 2010 04 30" xfId="3233"/>
    <cellStyle name="_LOOKUP_audit adjustment 2007_NOP 2010 04 30_Report Finance" xfId="3234"/>
    <cellStyle name="_LOOKUP_audit adjustment 2007_ORIGINAL NOP 2009 12 31 USD BASED" xfId="3235"/>
    <cellStyle name="_LOOKUP_audit adjustment 2007_ORIGINAL NOP 2009 12 31 USD BASED_Report Finance" xfId="3236"/>
    <cellStyle name="_LOOKUP_audit adjustment 2007_Sheet1" xfId="3237"/>
    <cellStyle name="_LOOKUP_BA 610 wkgs &amp; Return - 30 Jun 08" xfId="3238"/>
    <cellStyle name="_LOOKUP_BA 610 wkgs &amp; Return - 30 Sep 08" xfId="3239"/>
    <cellStyle name="_LOOKUP_BA 610 wkgs &amp; Return - 31 Dec 08" xfId="3240"/>
    <cellStyle name="_LOOKUP_BA 610 wkgs &amp; Return - 31 Dec 08 LATEST" xfId="3241"/>
    <cellStyle name="_LOOKUP_BA 610 wkgs -31.03.08(Version 2)" xfId="3242"/>
    <cellStyle name="_LOOKUP_Book1" xfId="3243"/>
    <cellStyle name="_LOOKUP_Book1 (3)" xfId="3244"/>
    <cellStyle name="_LOOKUP_Book1 (4)" xfId="3245"/>
    <cellStyle name="_LOOKUP_Book1_1" xfId="3246"/>
    <cellStyle name="_LOOKUP_Book1_31.12.09 Mauritius-USD based ledger - Final1" xfId="3247"/>
    <cellStyle name="_LOOKUP_Book1_Book4" xfId="3248"/>
    <cellStyle name="_LOOKUP_Book1_Book5" xfId="3249"/>
    <cellStyle name="_LOOKUP_Book1_Book5_(19) Loan Feb-11(Feb-11 figures)" xfId="3250"/>
    <cellStyle name="_LOOKUP_Book1_capital adequacy September 2009" xfId="3251"/>
    <cellStyle name="_LOOKUP_Book1_Copy of Mauritius-USD based ledger" xfId="3252"/>
    <cellStyle name="_LOOKUP_Book1_Ops risk Mauritius - Sep 09 split stephanie after adjusment conversion" xfId="3253"/>
    <cellStyle name="_LOOKUP_Book1_RELATED PARTY-2010 05 31" xfId="3254"/>
    <cellStyle name="_LOOKUP_Book1_RELATED PARTY-2010 05 31_(19) Loan Feb-11(Feb-11 figures)" xfId="3255"/>
    <cellStyle name="_LOOKUP_Book2 (2)" xfId="3256"/>
    <cellStyle name="_LOOKUP_Book3" xfId="3257"/>
    <cellStyle name="_LOOKUP_Book3_31.12.09 Mauritius-USD based ledger - Final1" xfId="3258"/>
    <cellStyle name="_LOOKUP_Book3_Book4" xfId="3259"/>
    <cellStyle name="_LOOKUP_Book3_Book5" xfId="3260"/>
    <cellStyle name="_LOOKUP_Book3_Book5_(19) Loan Feb-11(Feb-11 figures)" xfId="3261"/>
    <cellStyle name="_LOOKUP_Book3_capital adequacy September 2009" xfId="3262"/>
    <cellStyle name="_LOOKUP_Book3_Copy of Mauritius-USD based ledger" xfId="3263"/>
    <cellStyle name="_LOOKUP_Book3_Ops risk Mauritius - Sep 09 split stephanie after adjusment conversion" xfId="3264"/>
    <cellStyle name="_LOOKUP_Book3_RELATED PARTY-2010 05 31" xfId="3265"/>
    <cellStyle name="_LOOKUP_Book3_RELATED PARTY-2010 05 31_(19) Loan Feb-11(Feb-11 figures)" xfId="3266"/>
    <cellStyle name="_LOOKUP_Book4" xfId="3267"/>
    <cellStyle name="_LOOKUP_Book5 (2)" xfId="3268"/>
    <cellStyle name="_LOOKUP_Book5 (2)_Sheet1" xfId="3269"/>
    <cellStyle name="_LOOKUP_Book6" xfId="3270"/>
    <cellStyle name="_LOOKUP_Book6_31.12.09 Mauritius-USD based ledger - Final1" xfId="3271"/>
    <cellStyle name="_LOOKUP_Book6_Book4" xfId="3272"/>
    <cellStyle name="_LOOKUP_Book6_Book5" xfId="3273"/>
    <cellStyle name="_LOOKUP_Book6_Book5_(19) Loan Feb-11(Feb-11 figures)" xfId="3274"/>
    <cellStyle name="_LOOKUP_Book6_capital adequacy September 2009" xfId="3275"/>
    <cellStyle name="_LOOKUP_Book6_Copy of Mauritius-USD based ledger" xfId="3276"/>
    <cellStyle name="_LOOKUP_Book6_Ops risk Mauritius - Sep 09 split stephanie after adjusment conversion" xfId="3277"/>
    <cellStyle name="_LOOKUP_Book6_RELATED PARTY-2010 05 31" xfId="3278"/>
    <cellStyle name="_LOOKUP_Book6_RELATED PARTY-2010 05 31_(19) Loan Feb-11(Feb-11 figures)" xfId="3279"/>
    <cellStyle name="_LOOKUP_BS - Mar 09" xfId="3280"/>
    <cellStyle name="_LOOKUP_capital adequacy September 2009" xfId="3281"/>
    <cellStyle name="_LOOKUP_Detailed BS Dec 07" xfId="3282"/>
    <cellStyle name="_LOOKUP_Detailed BS Dec 07_Avearge retrieval" xfId="3283"/>
    <cellStyle name="_LOOKUP_Detailed BS Dec 07_Avearge retrieval_(26) Oct-09 (AL)" xfId="3284"/>
    <cellStyle name="_LOOKUP_Detailed BS Dec 07_Avearge retrieval_(27) Nov-09 (AL)" xfId="3285"/>
    <cellStyle name="_LOOKUP_Detailed BS Dec 07_Avearge retrieval_31.12.09 Mauritius-USD based ledger - Final1" xfId="3286"/>
    <cellStyle name="_LOOKUP_Detailed BS Dec 07_Avearge retrieval_Book1 (4)" xfId="3287"/>
    <cellStyle name="_LOOKUP_Detailed BS Dec 07_Avearge retrieval_Book4" xfId="3288"/>
    <cellStyle name="_LOOKUP_Detailed BS Dec 07_Avearge retrieval_capital adequacy September 2009" xfId="3289"/>
    <cellStyle name="_LOOKUP_Detailed BS Dec 07_Avearge retrieval_Copy of Mauritius-USD based ledger" xfId="3290"/>
    <cellStyle name="_LOOKUP_Detailed BS Dec 07_Avearge retrieval_IBM_Grouped(2)" xfId="3291"/>
    <cellStyle name="_LOOKUP_Detailed BS Dec 07_Avearge retrieval_IBM_Grouped_USD" xfId="3292"/>
    <cellStyle name="_LOOKUP_Detailed BS Dec 07_Avearge retrieval_IBM_Grouped_ZAR" xfId="3293"/>
    <cellStyle name="_LOOKUP_Detailed BS Dec 07_Avearge retrieval_Liquidity and repricing" xfId="3294"/>
    <cellStyle name="_LOOKUP_Detailed BS Dec 07_Avearge retrieval_NOP 2010 01 31 USD BASED" xfId="3295"/>
    <cellStyle name="_LOOKUP_Detailed BS Dec 07_Avearge retrieval_NOP 2010 01 31 USD BASED_Report Finance" xfId="3296"/>
    <cellStyle name="_LOOKUP_Detailed BS Dec 07_Avearge retrieval_NOP 2010 02 28 USD BASED Final" xfId="3297"/>
    <cellStyle name="_LOOKUP_Detailed BS Dec 07_Avearge retrieval_NOP 2010 02 28 USD BASED Final_Report Finance" xfId="3298"/>
    <cellStyle name="_LOOKUP_Detailed BS Dec 07_Avearge retrieval_NOP 2010 03 31 USD BASEDrevised" xfId="3299"/>
    <cellStyle name="_LOOKUP_Detailed BS Dec 07_Avearge retrieval_NOP 2010 03 31 USD BASEDrevised_Report Finance" xfId="3300"/>
    <cellStyle name="_LOOKUP_Detailed BS Dec 07_Avearge retrieval_NOP 2010 04 30" xfId="3301"/>
    <cellStyle name="_LOOKUP_Detailed BS Dec 07_Avearge retrieval_NOP 2010 04 30_Report Finance" xfId="3302"/>
    <cellStyle name="_LOOKUP_Detailed BS Dec 07_Avearge retrieval_ORIGINAL NOP 2009 12 31 USD BASED" xfId="3303"/>
    <cellStyle name="_LOOKUP_Detailed BS Dec 07_Avearge retrieval_ORIGINAL NOP 2009 12 31 USD BASED_Report Finance" xfId="3304"/>
    <cellStyle name="_LOOKUP_Detailed BS Dec 07_Avearge retrieval_Sheet1" xfId="3305"/>
    <cellStyle name="_LOOKUP_Detailed BS Dec 07_Sheet1" xfId="3306"/>
    <cellStyle name="_LOOKUP_Detailed BS Dec 08" xfId="3307"/>
    <cellStyle name="_LOOKUP_Detailed BS Jun 09" xfId="3308"/>
    <cellStyle name="_LOOKUP_Detailed BS June08" xfId="3309"/>
    <cellStyle name="_LOOKUP_Detailed BS June08_31.12.09 Mauritius-USD based ledger - Final1" xfId="3310"/>
    <cellStyle name="_LOOKUP_Detailed BS June08_Book4" xfId="3311"/>
    <cellStyle name="_LOOKUP_Detailed BS June08_Book5" xfId="3312"/>
    <cellStyle name="_LOOKUP_Detailed BS June08_Book5_(19) Loan Feb-11(Feb-11 figures)" xfId="3313"/>
    <cellStyle name="_LOOKUP_Detailed BS June08_capital adequacy September 2009" xfId="3314"/>
    <cellStyle name="_LOOKUP_Detailed BS June08_Copy of Mauritius-USD based ledger" xfId="3315"/>
    <cellStyle name="_LOOKUP_Detailed BS June08_Ops risk Mauritius - Sep 09 split stephanie after adjusment conversion" xfId="3316"/>
    <cellStyle name="_LOOKUP_Detailed BS June08_RELATED PARTY-2010 05 31" xfId="3317"/>
    <cellStyle name="_LOOKUP_Detailed BS June08_RELATED PARTY-2010 05 31_(19) Loan Feb-11(Feb-11 figures)" xfId="3318"/>
    <cellStyle name="_LOOKUP_Detailed BS March 08(1)" xfId="3319"/>
    <cellStyle name="_LOOKUP_Detailed BS March 08(1)_31.12.09 Mauritius-USD based ledger - Final1" xfId="3320"/>
    <cellStyle name="_LOOKUP_Detailed BS March 08(1)_Book4" xfId="3321"/>
    <cellStyle name="_LOOKUP_Detailed BS March 08(1)_Book5" xfId="3322"/>
    <cellStyle name="_LOOKUP_Detailed BS March 08(1)_Book5_(19) Loan Feb-11(Feb-11 figures)" xfId="3323"/>
    <cellStyle name="_LOOKUP_Detailed BS March 08(1)_capital adequacy September 2009" xfId="3324"/>
    <cellStyle name="_LOOKUP_Detailed BS March 08(1)_Copy of Mauritius-USD based ledger" xfId="3325"/>
    <cellStyle name="_LOOKUP_Detailed BS March 08(1)_Ops risk Mauritius - Sep 09 split stephanie after adjusment conversion" xfId="3326"/>
    <cellStyle name="_LOOKUP_Detailed BS March 08(1)_RELATED PARTY-2010 05 31" xfId="3327"/>
    <cellStyle name="_LOOKUP_Detailed BS March 08(1)_RELATED PARTY-2010 05 31_(19) Loan Feb-11(Feb-11 figures)" xfId="3328"/>
    <cellStyle name="_LOOKUP_Detailed BS March 09" xfId="3329"/>
    <cellStyle name="_LOOKUP_Essbase March 2008" xfId="3330"/>
    <cellStyle name="_LOOKUP_Essbase March 2008_31.12.09 Mauritius-USD based ledger - Final1" xfId="3331"/>
    <cellStyle name="_LOOKUP_Essbase March 2008_Book4" xfId="3332"/>
    <cellStyle name="_LOOKUP_Essbase March 2008_Book5" xfId="3333"/>
    <cellStyle name="_LOOKUP_Essbase March 2008_Book5_(19) Loan Feb-11(Feb-11 figures)" xfId="3334"/>
    <cellStyle name="_LOOKUP_Essbase March 2008_capital adequacy September 2009" xfId="3335"/>
    <cellStyle name="_LOOKUP_Essbase March 2008_Copy of Mauritius-USD based ledger" xfId="3336"/>
    <cellStyle name="_LOOKUP_Essbase March 2008_Ops risk Mauritius - Sep 09 split stephanie after adjusment conversion" xfId="3337"/>
    <cellStyle name="_LOOKUP_Essbase March 2008_RELATED PARTY-2010 05 31" xfId="3338"/>
    <cellStyle name="_LOOKUP_Essbase March 2008_RELATED PARTY-2010 05 31_(19) Loan Feb-11(Feb-11 figures)" xfId="3339"/>
    <cellStyle name="_LOOKUP_FINANCIALS 30-JUN-08-New Format-Auditors-Reformated" xfId="3340"/>
    <cellStyle name="_LOOKUP_Fixed Assets Register 11 Feb10" xfId="3341"/>
    <cellStyle name="_LOOKUP_Fixed Assets Register 11 Feb10_(19) Loan Feb-11(Feb-11 figures)" xfId="3342"/>
    <cellStyle name="_LOOKUP_Fixed Assets Register 12 Mar10.xls" xfId="3343"/>
    <cellStyle name="_LOOKUP_Fixed Assets Register 12 Mar10.xls_(19) Loan Feb-11(Feb-11 figures)" xfId="3344"/>
    <cellStyle name="_LOOKUP_FV of Derivatives - 30 06 09" xfId="3345"/>
    <cellStyle name="_LOOKUP_FV of Derivatives - 31.03.08" xfId="3346"/>
    <cellStyle name="_LOOKUP_FV of Derivatives - 31.03.08_31.12.09 Mauritius-USD based ledger - Final1" xfId="3347"/>
    <cellStyle name="_LOOKUP_FV of Derivatives - 31.03.08_Book4" xfId="3348"/>
    <cellStyle name="_LOOKUP_FV of Derivatives - 31.03.08_Book5" xfId="3349"/>
    <cellStyle name="_LOOKUP_FV of Derivatives - 31.03.08_Book5_(19) Loan Feb-11(Feb-11 figures)" xfId="3350"/>
    <cellStyle name="_LOOKUP_FV of Derivatives - 31.03.08_capital adequacy September 2009" xfId="3351"/>
    <cellStyle name="_LOOKUP_FV of Derivatives - 31.03.08_Copy of Mauritius-USD based ledger" xfId="3352"/>
    <cellStyle name="_LOOKUP_FV of Derivatives - 31.03.08_Ops risk Mauritius - Sep 09 split stephanie after adjusment conversion" xfId="3353"/>
    <cellStyle name="_LOOKUP_FV of Derivatives - 31.03.08_RELATED PARTY-2010 05 31" xfId="3354"/>
    <cellStyle name="_LOOKUP_FV of Derivatives - 31.03.08_RELATED PARTY-2010 05 31_(19) Loan Feb-11(Feb-11 figures)" xfId="3355"/>
    <cellStyle name="_LOOKUP_IBM Input Sheet 31.03.2010 v0.4" xfId="3356"/>
    <cellStyle name="_LOOKUP_IBM Input Sheet 31.03.2010 v0.4_(19) Loan Feb-11(Feb-11 figures)" xfId="3357"/>
    <cellStyle name="_LOOKUP_IBM_Grouped(2)" xfId="3358"/>
    <cellStyle name="_LOOKUP_IBM_Grouped_USD" xfId="3359"/>
    <cellStyle name="_LOOKUP_IBM_Grouped_ZAR" xfId="3360"/>
    <cellStyle name="_LOOKUP_Liquidity and repricing" xfId="3361"/>
    <cellStyle name="_LOOKUP_MUR position" xfId="3362"/>
    <cellStyle name="_LOOKUP_NOP 2010 01 31 USD BASED" xfId="3363"/>
    <cellStyle name="_LOOKUP_NOP 2010 01 31 USD BASED_Report Finance" xfId="3364"/>
    <cellStyle name="_LOOKUP_NOP 2010 02 28 USD BASED Final" xfId="3365"/>
    <cellStyle name="_LOOKUP_NOP 2010 02 28 USD BASED Final_Report Finance" xfId="3366"/>
    <cellStyle name="_LOOKUP_NOP 2010 03 31 USD BASEDrevised" xfId="3367"/>
    <cellStyle name="_LOOKUP_NOP 2010 03 31 USD BASEDrevised_Report Finance" xfId="3368"/>
    <cellStyle name="_LOOKUP_NOP 2010 04 30" xfId="3369"/>
    <cellStyle name="_LOOKUP_NOP 2010 04 30_Report Finance" xfId="3370"/>
    <cellStyle name="_LOOKUP_Opeartional Risk sept 2009" xfId="3371"/>
    <cellStyle name="_LOOKUP_Ops risk Mauritius - Sep 09 split stephanie after adjusment conversion" xfId="3372"/>
    <cellStyle name="_LOOKUP_ORIGINAL NOP 2009 12 31 USD BASED" xfId="3373"/>
    <cellStyle name="_LOOKUP_ORIGINAL NOP 2009 12 31 USD BASED_Report Finance" xfId="3374"/>
    <cellStyle name="_LOOKUP_Related Party Dec-08" xfId="3375"/>
    <cellStyle name="_LOOKUP_Report Finance" xfId="3376"/>
    <cellStyle name="_LOOKUP_SARB BOM Comparison 20081231 v3 0" xfId="3377"/>
    <cellStyle name="_LOOKUP_SARB BOM Comparison 20081231 v3 0v from Mahen" xfId="3378"/>
    <cellStyle name="_LOOKUP_SARBResults_1101" xfId="3379"/>
    <cellStyle name="_LOOKUP_SARBResults_1101_31.12.09 Mauritius-USD based ledger - Final1" xfId="3380"/>
    <cellStyle name="_LOOKUP_SARBResults_1101_Book4" xfId="3381"/>
    <cellStyle name="_LOOKUP_SARBResults_1101_Book5" xfId="3382"/>
    <cellStyle name="_LOOKUP_SARBResults_1101_Book5_(19) Loan Feb-11(Feb-11 figures)" xfId="3383"/>
    <cellStyle name="_LOOKUP_SARBResults_1101_capital adequacy September 2009" xfId="3384"/>
    <cellStyle name="_LOOKUP_SARBResults_1101_Copy of Mauritius-USD based ledger" xfId="3385"/>
    <cellStyle name="_LOOKUP_SARBResults_1101_Ops risk Mauritius - Sep 09 split stephanie after adjusment conversion" xfId="3386"/>
    <cellStyle name="_LOOKUP_SARBResults_1101_RELATED PARTY-2010 05 31" xfId="3387"/>
    <cellStyle name="_LOOKUP_SARBResults_1101_RELATED PARTY-2010 05 31_(19) Loan Feb-11(Feb-11 figures)" xfId="3388"/>
    <cellStyle name="_LOOKUP_SARBResults_2697 (vanessa board2)" xfId="3389"/>
    <cellStyle name="_LOOKUP_Sheet1" xfId="3390"/>
    <cellStyle name="_LOOKUP_Sheet1_1" xfId="3391"/>
    <cellStyle name="_LOOKUP_Statutory Annual Report - 31 03 08" xfId="3392"/>
    <cellStyle name="_LOOKUP_Statutory Annual Report - 31 03 08_31.12.09 Mauritius-USD based ledger - Final1" xfId="3393"/>
    <cellStyle name="_LOOKUP_Statutory Annual Report - 31 03 08_Book4" xfId="3394"/>
    <cellStyle name="_LOOKUP_Statutory Annual Report - 31 03 08_Book5" xfId="3395"/>
    <cellStyle name="_LOOKUP_Statutory Annual Report - 31 03 08_Book5_(19) Loan Feb-11(Feb-11 figures)" xfId="3396"/>
    <cellStyle name="_LOOKUP_Statutory Annual Report - 31 03 08_capital adequacy September 2009" xfId="3397"/>
    <cellStyle name="_LOOKUP_Statutory Annual Report - 31 03 08_Copy of Mauritius-USD based ledger" xfId="3398"/>
    <cellStyle name="_LOOKUP_Statutory Annual Report - 31 03 08_Ops risk Mauritius - Sep 09 split stephanie after adjusment conversion" xfId="3399"/>
    <cellStyle name="_LOOKUP_Statutory Annual Report - 31 03 08_RELATED PARTY-2010 05 31" xfId="3400"/>
    <cellStyle name="_LOOKUP_Statutory Annual Report - 31 03 08_RELATED PARTY-2010 05 31_(19) Loan Feb-11(Feb-11 figures)" xfId="3401"/>
    <cellStyle name="_LTD Consol March 2009 15.05" xfId="3402"/>
    <cellStyle name="_man swaps" xfId="3403"/>
    <cellStyle name="_man swaps_Sheet1" xfId="3404"/>
    <cellStyle name="_Manual Tkts" xfId="3405"/>
    <cellStyle name="_Manual Tkts_Sheet1" xfId="3406"/>
    <cellStyle name="_Mapping" xfId="3407"/>
    <cellStyle name="_Mapping_Sheet1" xfId="3408"/>
    <cellStyle name="_mir-2000-Nov-03_eod " xfId="3409"/>
    <cellStyle name="_mir-2000-Nov-03_eod _Sheet1" xfId="3410"/>
    <cellStyle name="_ML HG LIST" xfId="3411"/>
    <cellStyle name="_MRS Consol March 2009 (4)" xfId="3412"/>
    <cellStyle name="_Multiple" xfId="3413"/>
    <cellStyle name="_MultipleSpace" xfId="3414"/>
    <cellStyle name="_Nf" xfId="3415"/>
    <cellStyle name="_Nf_Sheet1" xfId="3416"/>
    <cellStyle name="_Ng" xfId="3417"/>
    <cellStyle name="_Ng_Sheet1" xfId="3418"/>
    <cellStyle name="_o trade" xfId="3419"/>
    <cellStyle name="_o trade_Sheet1" xfId="3420"/>
    <cellStyle name="_Oa" xfId="3421"/>
    <cellStyle name="_Oa_Sheet1" xfId="3422"/>
    <cellStyle name="_Ob" xfId="3423"/>
    <cellStyle name="_Ob_Sheet1" xfId="3424"/>
    <cellStyle name="_Oc" xfId="3425"/>
    <cellStyle name="_Oc_Sheet1" xfId="3426"/>
    <cellStyle name="_Offer Sheet" xfId="3427"/>
    <cellStyle name="_Offer Sheet_Sheet1" xfId="3428"/>
    <cellStyle name="_Output" xfId="3429"/>
    <cellStyle name="_Pa" xfId="3430"/>
    <cellStyle name="_Pa_Sheet1" xfId="3431"/>
    <cellStyle name="_Pack supporting info 31 Jan 09" xfId="3432"/>
    <cellStyle name="_Pack supporting info 31 Jan 09_(19) Loan Feb-11(Feb-11 figures)" xfId="3433"/>
    <cellStyle name="_Pack supporting info 31 Jan 09_(32) Mar-10 Breakdown of Credit" xfId="3434"/>
    <cellStyle name="_Pack supporting info 31 Jan 09_(32) Mar-10 Loan" xfId="3435"/>
    <cellStyle name="_Pack supporting info 31 Jan 09_(33) Apr-10 Breakdown of Credit" xfId="3436"/>
    <cellStyle name="_Pack supporting info 31 Jan 09_(33) Apr-10 Loan" xfId="3437"/>
    <cellStyle name="_Pack supporting info 31 Jan 09_Book15" xfId="3438"/>
    <cellStyle name="_Pack supporting info 31 Jan 09_Book16" xfId="3439"/>
    <cellStyle name="_Pack supporting info 31 Jan 09_Book17" xfId="3440"/>
    <cellStyle name="_Pack supporting info 31 Jan 09_Book19" xfId="3441"/>
    <cellStyle name="_Pack supporting info 31 Jan 09_Book20" xfId="3442"/>
    <cellStyle name="_Pack supporting info 31 Jan 09_Book8" xfId="3443"/>
    <cellStyle name="_Pack supporting info 31 Jan 09_Book9" xfId="3444"/>
    <cellStyle name="_page q 2" xfId="3445"/>
    <cellStyle name="_page q 2_Sheet1" xfId="3446"/>
    <cellStyle name="_pageO" xfId="3447"/>
    <cellStyle name="_pageO_Sheet1" xfId="3448"/>
    <cellStyle name="_PB Consol September (5)" xfId="3449"/>
    <cellStyle name="_Pine Mountain 2_Omnicron Request_10.15.06" xfId="3450"/>
    <cellStyle name="_Pine Mountain 2_Omnicron Request_10.15.06_Report Finance" xfId="3451"/>
    <cellStyle name="_Pine Mountain 2_Omnicron Request_10.15.06_Sheet1" xfId="3452"/>
    <cellStyle name="_PLT interdiv" xfId="3453"/>
    <cellStyle name="_PLT interdiv_Sheet1" xfId="3454"/>
    <cellStyle name="_PM2_CDO Stress Runs for Ischus_10.12.06" xfId="3455"/>
    <cellStyle name="_PM2_CDO Stress Runs for Ischus_10.12.06_Sheet1" xfId="3456"/>
    <cellStyle name="_Portfolio" xfId="3457"/>
    <cellStyle name="_Portfolio Data Spreadsheet (2006-08-21)" xfId="3458"/>
    <cellStyle name="_Portfolio Definition" xfId="3459"/>
    <cellStyle name="_Portfolio Definition_1" xfId="3460"/>
    <cellStyle name="_Portfolio Definition_1_Sheet1" xfId="3461"/>
    <cellStyle name="_Portfolio Definition_Correlation Matrix" xfId="3462"/>
    <cellStyle name="_Portfolio Definition_Factor Exposure" xfId="3463"/>
    <cellStyle name="_Portfolio Definition_Portfolio Definition" xfId="3464"/>
    <cellStyle name="_Portfolio Definition_Recovery Rates" xfId="3465"/>
    <cellStyle name="_Portfolio Lookup" xfId="3466"/>
    <cellStyle name="_Portfolio_(05) CAR Dec-07" xfId="3467"/>
    <cellStyle name="_Portfolio_(05) CAR Dec-07_(26) Oct-09 (AL)" xfId="3468"/>
    <cellStyle name="_Portfolio_(05) CAR Dec-07_(27) Nov-09 (AL)" xfId="3469"/>
    <cellStyle name="_Portfolio_(05) CAR Dec-07_31.12.09 Mauritius-USD based ledger - Final1" xfId="3470"/>
    <cellStyle name="_Portfolio_(05) CAR Dec-07_Book1 (4)" xfId="3471"/>
    <cellStyle name="_Portfolio_(05) CAR Dec-07_Book4" xfId="3472"/>
    <cellStyle name="_Portfolio_(05) CAR Dec-07_capital adequacy September 2009" xfId="3473"/>
    <cellStyle name="_Portfolio_(05) CAR Dec-07_Copy of Mauritius-USD based ledger" xfId="3474"/>
    <cellStyle name="_Portfolio_(05) CAR Dec-07_IBM_Grouped(2)" xfId="3475"/>
    <cellStyle name="_Portfolio_(05) CAR Dec-07_IBM_Grouped_USD" xfId="3476"/>
    <cellStyle name="_Portfolio_(05) CAR Dec-07_IBM_Grouped_ZAR" xfId="3477"/>
    <cellStyle name="_Portfolio_(05) CAR Dec-07_Liquidity and repricing" xfId="3478"/>
    <cellStyle name="_Portfolio_(05) CAR Dec-07_NOP 2010 01 31 USD BASED" xfId="3479"/>
    <cellStyle name="_Portfolio_(05) CAR Dec-07_NOP 2010 01 31 USD BASED_Report Finance" xfId="3480"/>
    <cellStyle name="_Portfolio_(05) CAR Dec-07_NOP 2010 02 28 USD BASED Final" xfId="3481"/>
    <cellStyle name="_Portfolio_(05) CAR Dec-07_NOP 2010 02 28 USD BASED Final_Report Finance" xfId="3482"/>
    <cellStyle name="_Portfolio_(05) CAR Dec-07_NOP 2010 03 31 USD BASEDrevised" xfId="3483"/>
    <cellStyle name="_Portfolio_(05) CAR Dec-07_NOP 2010 03 31 USD BASEDrevised_Report Finance" xfId="3484"/>
    <cellStyle name="_Portfolio_(05) CAR Dec-07_NOP 2010 04 30" xfId="3485"/>
    <cellStyle name="_Portfolio_(05) CAR Dec-07_NOP 2010 04 30_Report Finance" xfId="3486"/>
    <cellStyle name="_Portfolio_(05) CAR Dec-07_ORIGINAL NOP 2009 12 31 USD BASED" xfId="3487"/>
    <cellStyle name="_Portfolio_(05) CAR Dec-07_ORIGINAL NOP 2009 12 31 USD BASED_Report Finance" xfId="3488"/>
    <cellStyle name="_Portfolio_(05) CAR Dec-07_Sheet1" xfId="3489"/>
    <cellStyle name="_Portfolio_(26) Oct-09 (AL)" xfId="3490"/>
    <cellStyle name="_Portfolio_(27) Nov-09 (AL)" xfId="3491"/>
    <cellStyle name="_Portfolio_08_IBM_A2.2.1 to A2.2.15_Statutory workings - 31 03 08" xfId="3492"/>
    <cellStyle name="_Portfolio_08_IBM_A2.2.1 to A2.2.15_Statutory workings - 31 03 08_31.12.09 Mauritius-USD based ledger - Final1" xfId="3493"/>
    <cellStyle name="_Portfolio_08_IBM_A2.2.1 to A2.2.15_Statutory workings - 31 03 08_Book4" xfId="3494"/>
    <cellStyle name="_Portfolio_08_IBM_A2.2.1 to A2.2.15_Statutory workings - 31 03 08_Book5" xfId="3495"/>
    <cellStyle name="_Portfolio_08_IBM_A2.2.1 to A2.2.15_Statutory workings - 31 03 08_Book5_(19) Loan Feb-11(Feb-11 figures)" xfId="3496"/>
    <cellStyle name="_Portfolio_08_IBM_A2.2.1 to A2.2.15_Statutory workings - 31 03 08_RELATED PARTY-2010 05 31" xfId="3497"/>
    <cellStyle name="_Portfolio_08_IBM_A2.2.1 to A2.2.15_Statutory workings - 31 03 08_RELATED PARTY-2010 05 31_(19) Loan Feb-11(Feb-11 figures)" xfId="3498"/>
    <cellStyle name="_Portfolio_31.12.09 Mauritius-USD based ledger - Final1" xfId="3499"/>
    <cellStyle name="_Portfolio_audit adjustment 2007" xfId="3500"/>
    <cellStyle name="_Portfolio_audit adjustment 2007_(26) Oct-09 (AL)" xfId="3501"/>
    <cellStyle name="_Portfolio_audit adjustment 2007_(27) Nov-09 (AL)" xfId="3502"/>
    <cellStyle name="_Portfolio_audit adjustment 2007_31.12.09 Mauritius-USD based ledger - Final1" xfId="3503"/>
    <cellStyle name="_Portfolio_audit adjustment 2007_Book1 (4)" xfId="3504"/>
    <cellStyle name="_Portfolio_audit adjustment 2007_Book4" xfId="3505"/>
    <cellStyle name="_Portfolio_audit adjustment 2007_capital adequacy September 2009" xfId="3506"/>
    <cellStyle name="_Portfolio_audit adjustment 2007_Copy of Mauritius-USD based ledger" xfId="3507"/>
    <cellStyle name="_Portfolio_audit adjustment 2007_IBM_Grouped(2)" xfId="3508"/>
    <cellStyle name="_Portfolio_audit adjustment 2007_IBM_Grouped_USD" xfId="3509"/>
    <cellStyle name="_Portfolio_audit adjustment 2007_IBM_Grouped_ZAR" xfId="3510"/>
    <cellStyle name="_Portfolio_audit adjustment 2007_Liquidity and repricing" xfId="3511"/>
    <cellStyle name="_Portfolio_audit adjustment 2007_NOP 2010 01 31 USD BASED" xfId="3512"/>
    <cellStyle name="_Portfolio_audit adjustment 2007_NOP 2010 01 31 USD BASED_Report Finance" xfId="3513"/>
    <cellStyle name="_Portfolio_audit adjustment 2007_NOP 2010 02 28 USD BASED Final" xfId="3514"/>
    <cellStyle name="_Portfolio_audit adjustment 2007_NOP 2010 02 28 USD BASED Final_Report Finance" xfId="3515"/>
    <cellStyle name="_Portfolio_audit adjustment 2007_NOP 2010 03 31 USD BASEDrevised" xfId="3516"/>
    <cellStyle name="_Portfolio_audit adjustment 2007_NOP 2010 03 31 USD BASEDrevised_Report Finance" xfId="3517"/>
    <cellStyle name="_Portfolio_audit adjustment 2007_NOP 2010 04 30" xfId="3518"/>
    <cellStyle name="_Portfolio_audit adjustment 2007_NOP 2010 04 30_Report Finance" xfId="3519"/>
    <cellStyle name="_Portfolio_audit adjustment 2007_ORIGINAL NOP 2009 12 31 USD BASED" xfId="3520"/>
    <cellStyle name="_Portfolio_audit adjustment 2007_ORIGINAL NOP 2009 12 31 USD BASED_Report Finance" xfId="3521"/>
    <cellStyle name="_Portfolio_audit adjustment 2007_Sheet1" xfId="3522"/>
    <cellStyle name="_Portfolio_BA 610 wkgs &amp; Return - 30 Jun 08" xfId="3523"/>
    <cellStyle name="_Portfolio_BA 610 wkgs &amp; Return - 30 Sep 08" xfId="3524"/>
    <cellStyle name="_Portfolio_BA 610 wkgs &amp; Return - 31 Dec 08" xfId="3525"/>
    <cellStyle name="_Portfolio_BA 610 wkgs &amp; Return - 31 Dec 08 LATEST" xfId="3526"/>
    <cellStyle name="_Portfolio_BA 610 wkgs -31.03.08(Version 2)" xfId="3527"/>
    <cellStyle name="_Portfolio_Book1" xfId="3528"/>
    <cellStyle name="_Portfolio_Book1 (3)" xfId="3529"/>
    <cellStyle name="_Portfolio_Book1 (4)" xfId="3530"/>
    <cellStyle name="_Portfolio_Book1_1" xfId="3531"/>
    <cellStyle name="_Portfolio_Book1_31.12.09 Mauritius-USD based ledger - Final1" xfId="3532"/>
    <cellStyle name="_Portfolio_Book1_Book4" xfId="3533"/>
    <cellStyle name="_Portfolio_Book1_Book5" xfId="3534"/>
    <cellStyle name="_Portfolio_Book1_Book5_(19) Loan Feb-11(Feb-11 figures)" xfId="3535"/>
    <cellStyle name="_Portfolio_Book1_capital adequacy September 2009" xfId="3536"/>
    <cellStyle name="_Portfolio_Book1_Copy of Mauritius-USD based ledger" xfId="3537"/>
    <cellStyle name="_Portfolio_Book1_Ops risk Mauritius - Sep 09 split stephanie after adjusment conversion" xfId="3538"/>
    <cellStyle name="_Portfolio_Book1_RELATED PARTY-2010 05 31" xfId="3539"/>
    <cellStyle name="_Portfolio_Book1_RELATED PARTY-2010 05 31_(19) Loan Feb-11(Feb-11 figures)" xfId="3540"/>
    <cellStyle name="_Portfolio_Book2 (2)" xfId="3541"/>
    <cellStyle name="_Portfolio_Book3" xfId="3542"/>
    <cellStyle name="_Portfolio_Book3_31.12.09 Mauritius-USD based ledger - Final1" xfId="3543"/>
    <cellStyle name="_Portfolio_Book3_Book4" xfId="3544"/>
    <cellStyle name="_Portfolio_Book3_Book5" xfId="3545"/>
    <cellStyle name="_Portfolio_Book3_Book5_(19) Loan Feb-11(Feb-11 figures)" xfId="3546"/>
    <cellStyle name="_Portfolio_Book3_capital adequacy September 2009" xfId="3547"/>
    <cellStyle name="_Portfolio_Book3_Copy of Mauritius-USD based ledger" xfId="3548"/>
    <cellStyle name="_Portfolio_Book3_Ops risk Mauritius - Sep 09 split stephanie after adjusment conversion" xfId="3549"/>
    <cellStyle name="_Portfolio_Book3_RELATED PARTY-2010 05 31" xfId="3550"/>
    <cellStyle name="_Portfolio_Book3_RELATED PARTY-2010 05 31_(19) Loan Feb-11(Feb-11 figures)" xfId="3551"/>
    <cellStyle name="_Portfolio_Book4" xfId="3552"/>
    <cellStyle name="_Portfolio_Book5 (2)" xfId="3553"/>
    <cellStyle name="_Portfolio_Book5 (2)_Sheet1" xfId="3554"/>
    <cellStyle name="_Portfolio_Book6" xfId="3555"/>
    <cellStyle name="_Portfolio_Book6_31.12.09 Mauritius-USD based ledger - Final1" xfId="3556"/>
    <cellStyle name="_Portfolio_Book6_Book4" xfId="3557"/>
    <cellStyle name="_Portfolio_Book6_Book5" xfId="3558"/>
    <cellStyle name="_Portfolio_Book6_Book5_(19) Loan Feb-11(Feb-11 figures)" xfId="3559"/>
    <cellStyle name="_Portfolio_Book6_capital adequacy September 2009" xfId="3560"/>
    <cellStyle name="_Portfolio_Book6_Copy of Mauritius-USD based ledger" xfId="3561"/>
    <cellStyle name="_Portfolio_Book6_Ops risk Mauritius - Sep 09 split stephanie after adjusment conversion" xfId="3562"/>
    <cellStyle name="_Portfolio_Book6_RELATED PARTY-2010 05 31" xfId="3563"/>
    <cellStyle name="_Portfolio_Book6_RELATED PARTY-2010 05 31_(19) Loan Feb-11(Feb-11 figures)" xfId="3564"/>
    <cellStyle name="_Portfolio_BS - Mar 09" xfId="3565"/>
    <cellStyle name="_Portfolio_capital adequacy September 2009" xfId="3566"/>
    <cellStyle name="_Portfolio_Detailed BS Dec 07" xfId="3567"/>
    <cellStyle name="_Portfolio_Detailed BS Dec 07_Avearge retrieval" xfId="3568"/>
    <cellStyle name="_Portfolio_Detailed BS Dec 07_Avearge retrieval_(26) Oct-09 (AL)" xfId="3569"/>
    <cellStyle name="_Portfolio_Detailed BS Dec 07_Avearge retrieval_(27) Nov-09 (AL)" xfId="3570"/>
    <cellStyle name="_Portfolio_Detailed BS Dec 07_Avearge retrieval_31.12.09 Mauritius-USD based ledger - Final1" xfId="3571"/>
    <cellStyle name="_Portfolio_Detailed BS Dec 07_Avearge retrieval_Book1 (4)" xfId="3572"/>
    <cellStyle name="_Portfolio_Detailed BS Dec 07_Avearge retrieval_Book4" xfId="3573"/>
    <cellStyle name="_Portfolio_Detailed BS Dec 07_Avearge retrieval_capital adequacy September 2009" xfId="3574"/>
    <cellStyle name="_Portfolio_Detailed BS Dec 07_Avearge retrieval_Copy of Mauritius-USD based ledger" xfId="3575"/>
    <cellStyle name="_Portfolio_Detailed BS Dec 07_Avearge retrieval_IBM_Grouped(2)" xfId="3576"/>
    <cellStyle name="_Portfolio_Detailed BS Dec 07_Avearge retrieval_IBM_Grouped_USD" xfId="3577"/>
    <cellStyle name="_Portfolio_Detailed BS Dec 07_Avearge retrieval_IBM_Grouped_ZAR" xfId="3578"/>
    <cellStyle name="_Portfolio_Detailed BS Dec 07_Avearge retrieval_Liquidity and repricing" xfId="3579"/>
    <cellStyle name="_Portfolio_Detailed BS Dec 07_Avearge retrieval_NOP 2010 01 31 USD BASED" xfId="3580"/>
    <cellStyle name="_Portfolio_Detailed BS Dec 07_Avearge retrieval_NOP 2010 01 31 USD BASED_Report Finance" xfId="3581"/>
    <cellStyle name="_Portfolio_Detailed BS Dec 07_Avearge retrieval_NOP 2010 02 28 USD BASED Final" xfId="3582"/>
    <cellStyle name="_Portfolio_Detailed BS Dec 07_Avearge retrieval_NOP 2010 02 28 USD BASED Final_Report Finance" xfId="3583"/>
    <cellStyle name="_Portfolio_Detailed BS Dec 07_Avearge retrieval_NOP 2010 03 31 USD BASEDrevised" xfId="3584"/>
    <cellStyle name="_Portfolio_Detailed BS Dec 07_Avearge retrieval_NOP 2010 03 31 USD BASEDrevised_Report Finance" xfId="3585"/>
    <cellStyle name="_Portfolio_Detailed BS Dec 07_Avearge retrieval_NOP 2010 04 30" xfId="3586"/>
    <cellStyle name="_Portfolio_Detailed BS Dec 07_Avearge retrieval_NOP 2010 04 30_Report Finance" xfId="3587"/>
    <cellStyle name="_Portfolio_Detailed BS Dec 07_Avearge retrieval_ORIGINAL NOP 2009 12 31 USD BASED" xfId="3588"/>
    <cellStyle name="_Portfolio_Detailed BS Dec 07_Avearge retrieval_ORIGINAL NOP 2009 12 31 USD BASED_Report Finance" xfId="3589"/>
    <cellStyle name="_Portfolio_Detailed BS Dec 07_Avearge retrieval_Sheet1" xfId="3590"/>
    <cellStyle name="_Portfolio_Detailed BS Dec 07_Sheet1" xfId="3591"/>
    <cellStyle name="_Portfolio_Detailed BS Dec 08" xfId="3592"/>
    <cellStyle name="_Portfolio_Detailed BS Jun 09" xfId="3593"/>
    <cellStyle name="_Portfolio_Detailed BS June08" xfId="3594"/>
    <cellStyle name="_Portfolio_Detailed BS June08_31.12.09 Mauritius-USD based ledger - Final1" xfId="3595"/>
    <cellStyle name="_Portfolio_Detailed BS June08_Book4" xfId="3596"/>
    <cellStyle name="_Portfolio_Detailed BS June08_Book5" xfId="3597"/>
    <cellStyle name="_Portfolio_Detailed BS June08_Book5_(19) Loan Feb-11(Feb-11 figures)" xfId="3598"/>
    <cellStyle name="_Portfolio_Detailed BS June08_capital adequacy September 2009" xfId="3599"/>
    <cellStyle name="_Portfolio_Detailed BS June08_Copy of Mauritius-USD based ledger" xfId="3600"/>
    <cellStyle name="_Portfolio_Detailed BS June08_Ops risk Mauritius - Sep 09 split stephanie after adjusment conversion" xfId="3601"/>
    <cellStyle name="_Portfolio_Detailed BS June08_RELATED PARTY-2010 05 31" xfId="3602"/>
    <cellStyle name="_Portfolio_Detailed BS June08_RELATED PARTY-2010 05 31_(19) Loan Feb-11(Feb-11 figures)" xfId="3603"/>
    <cellStyle name="_Portfolio_Detailed BS March 08(1)" xfId="3604"/>
    <cellStyle name="_Portfolio_Detailed BS March 08(1)_31.12.09 Mauritius-USD based ledger - Final1" xfId="3605"/>
    <cellStyle name="_Portfolio_Detailed BS March 08(1)_Book4" xfId="3606"/>
    <cellStyle name="_Portfolio_Detailed BS March 08(1)_Book5" xfId="3607"/>
    <cellStyle name="_Portfolio_Detailed BS March 08(1)_Book5_(19) Loan Feb-11(Feb-11 figures)" xfId="3608"/>
    <cellStyle name="_Portfolio_Detailed BS March 08(1)_capital adequacy September 2009" xfId="3609"/>
    <cellStyle name="_Portfolio_Detailed BS March 08(1)_Copy of Mauritius-USD based ledger" xfId="3610"/>
    <cellStyle name="_Portfolio_Detailed BS March 08(1)_Ops risk Mauritius - Sep 09 split stephanie after adjusment conversion" xfId="3611"/>
    <cellStyle name="_Portfolio_Detailed BS March 08(1)_RELATED PARTY-2010 05 31" xfId="3612"/>
    <cellStyle name="_Portfolio_Detailed BS March 08(1)_RELATED PARTY-2010 05 31_(19) Loan Feb-11(Feb-11 figures)" xfId="3613"/>
    <cellStyle name="_Portfolio_Detailed BS March 09" xfId="3614"/>
    <cellStyle name="_Portfolio_Essbase March 2008" xfId="3615"/>
    <cellStyle name="_Portfolio_Essbase March 2008_31.12.09 Mauritius-USD based ledger - Final1" xfId="3616"/>
    <cellStyle name="_Portfolio_Essbase March 2008_Book4" xfId="3617"/>
    <cellStyle name="_Portfolio_Essbase March 2008_Book5" xfId="3618"/>
    <cellStyle name="_Portfolio_Essbase March 2008_Book5_(19) Loan Feb-11(Feb-11 figures)" xfId="3619"/>
    <cellStyle name="_Portfolio_Essbase March 2008_capital adequacy September 2009" xfId="3620"/>
    <cellStyle name="_Portfolio_Essbase March 2008_Copy of Mauritius-USD based ledger" xfId="3621"/>
    <cellStyle name="_Portfolio_Essbase March 2008_Ops risk Mauritius - Sep 09 split stephanie after adjusment conversion" xfId="3622"/>
    <cellStyle name="_Portfolio_Essbase March 2008_RELATED PARTY-2010 05 31" xfId="3623"/>
    <cellStyle name="_Portfolio_Essbase March 2008_RELATED PARTY-2010 05 31_(19) Loan Feb-11(Feb-11 figures)" xfId="3624"/>
    <cellStyle name="_Portfolio_FINANCIALS 30-JUN-08-New Format-Auditors-Reformated" xfId="3625"/>
    <cellStyle name="_Portfolio_Fixed Assets Register 11 Feb10" xfId="3626"/>
    <cellStyle name="_Portfolio_Fixed Assets Register 11 Feb10_(19) Loan Feb-11(Feb-11 figures)" xfId="3627"/>
    <cellStyle name="_Portfolio_Fixed Assets Register 12 Mar10.xls" xfId="3628"/>
    <cellStyle name="_Portfolio_Fixed Assets Register 12 Mar10.xls_(19) Loan Feb-11(Feb-11 figures)" xfId="3629"/>
    <cellStyle name="_Portfolio_FV of Derivatives - 30 06 09" xfId="3630"/>
    <cellStyle name="_Portfolio_FV of Derivatives - 31.03.08" xfId="3631"/>
    <cellStyle name="_Portfolio_FV of Derivatives - 31.03.08_31.12.09 Mauritius-USD based ledger - Final1" xfId="3632"/>
    <cellStyle name="_Portfolio_FV of Derivatives - 31.03.08_Book4" xfId="3633"/>
    <cellStyle name="_Portfolio_FV of Derivatives - 31.03.08_Book5" xfId="3634"/>
    <cellStyle name="_Portfolio_FV of Derivatives - 31.03.08_Book5_(19) Loan Feb-11(Feb-11 figures)" xfId="3635"/>
    <cellStyle name="_Portfolio_FV of Derivatives - 31.03.08_capital adequacy September 2009" xfId="3636"/>
    <cellStyle name="_Portfolio_FV of Derivatives - 31.03.08_Copy of Mauritius-USD based ledger" xfId="3637"/>
    <cellStyle name="_Portfolio_FV of Derivatives - 31.03.08_Ops risk Mauritius - Sep 09 split stephanie after adjusment conversion" xfId="3638"/>
    <cellStyle name="_Portfolio_FV of Derivatives - 31.03.08_RELATED PARTY-2010 05 31" xfId="3639"/>
    <cellStyle name="_Portfolio_FV of Derivatives - 31.03.08_RELATED PARTY-2010 05 31_(19) Loan Feb-11(Feb-11 figures)" xfId="3640"/>
    <cellStyle name="_Portfolio_IBM Input Sheet 31.03.2010 v0.4" xfId="3641"/>
    <cellStyle name="_Portfolio_IBM Input Sheet 31.03.2010 v0.4_(19) Loan Feb-11(Feb-11 figures)" xfId="3642"/>
    <cellStyle name="_Portfolio_IBM_Grouped(2)" xfId="3643"/>
    <cellStyle name="_Portfolio_IBM_Grouped_USD" xfId="3644"/>
    <cellStyle name="_Portfolio_IBM_Grouped_ZAR" xfId="3645"/>
    <cellStyle name="_Portfolio_Liquidity and repricing" xfId="3646"/>
    <cellStyle name="_Portfolio_MUR position" xfId="3647"/>
    <cellStyle name="_Portfolio_NOP 2010 01 31 USD BASED" xfId="3648"/>
    <cellStyle name="_Portfolio_NOP 2010 01 31 USD BASED_Report Finance" xfId="3649"/>
    <cellStyle name="_Portfolio_NOP 2010 02 28 USD BASED Final" xfId="3650"/>
    <cellStyle name="_Portfolio_NOP 2010 02 28 USD BASED Final_Report Finance" xfId="3651"/>
    <cellStyle name="_Portfolio_NOP 2010 03 31 USD BASEDrevised" xfId="3652"/>
    <cellStyle name="_Portfolio_NOP 2010 03 31 USD BASEDrevised_Report Finance" xfId="3653"/>
    <cellStyle name="_Portfolio_NOP 2010 04 30" xfId="3654"/>
    <cellStyle name="_Portfolio_NOP 2010 04 30_Report Finance" xfId="3655"/>
    <cellStyle name="_Portfolio_Opeartional Risk sept 2009" xfId="3656"/>
    <cellStyle name="_Portfolio_Ops risk Mauritius - Sep 09 split stephanie after adjusment conversion" xfId="3657"/>
    <cellStyle name="_Portfolio_ORIGINAL NOP 2009 12 31 USD BASED" xfId="3658"/>
    <cellStyle name="_Portfolio_ORIGINAL NOP 2009 12 31 USD BASED_Report Finance" xfId="3659"/>
    <cellStyle name="_Portfolio_Ratings action BLP links" xfId="3660"/>
    <cellStyle name="_Portfolio_Related Party Dec-08" xfId="3661"/>
    <cellStyle name="_Portfolio_Report Finance" xfId="3662"/>
    <cellStyle name="_Portfolio_SARB BOM Comparison 20081231 v3 0" xfId="3663"/>
    <cellStyle name="_Portfolio_SARB BOM Comparison 20081231 v3 0v from Mahen" xfId="3664"/>
    <cellStyle name="_Portfolio_SARBResults_1101" xfId="3665"/>
    <cellStyle name="_Portfolio_SARBResults_1101_31.12.09 Mauritius-USD based ledger - Final1" xfId="3666"/>
    <cellStyle name="_Portfolio_SARBResults_1101_Book4" xfId="3667"/>
    <cellStyle name="_Portfolio_SARBResults_1101_Book5" xfId="3668"/>
    <cellStyle name="_Portfolio_SARBResults_1101_Book5_(19) Loan Feb-11(Feb-11 figures)" xfId="3669"/>
    <cellStyle name="_Portfolio_SARBResults_1101_capital adequacy September 2009" xfId="3670"/>
    <cellStyle name="_Portfolio_SARBResults_1101_Copy of Mauritius-USD based ledger" xfId="3671"/>
    <cellStyle name="_Portfolio_SARBResults_1101_Ops risk Mauritius - Sep 09 split stephanie after adjusment conversion" xfId="3672"/>
    <cellStyle name="_Portfolio_SARBResults_1101_RELATED PARTY-2010 05 31" xfId="3673"/>
    <cellStyle name="_Portfolio_SARBResults_1101_RELATED PARTY-2010 05 31_(19) Loan Feb-11(Feb-11 figures)" xfId="3674"/>
    <cellStyle name="_Portfolio_SARBResults_2697 (vanessa board2)" xfId="3675"/>
    <cellStyle name="_Portfolio_Sheet1" xfId="3676"/>
    <cellStyle name="_Portfolio_Sheet1_1" xfId="3677"/>
    <cellStyle name="_Portfolio_Statutory Annual Report - 31 03 08" xfId="3678"/>
    <cellStyle name="_Portfolio_Statutory Annual Report - 31 03 08_31.12.09 Mauritius-USD based ledger - Final1" xfId="3679"/>
    <cellStyle name="_Portfolio_Statutory Annual Report - 31 03 08_Book4" xfId="3680"/>
    <cellStyle name="_Portfolio_Statutory Annual Report - 31 03 08_Book5" xfId="3681"/>
    <cellStyle name="_Portfolio_Statutory Annual Report - 31 03 08_Book5_(19) Loan Feb-11(Feb-11 figures)" xfId="3682"/>
    <cellStyle name="_Portfolio_Statutory Annual Report - 31 03 08_capital adequacy September 2009" xfId="3683"/>
    <cellStyle name="_Portfolio_Statutory Annual Report - 31 03 08_Copy of Mauritius-USD based ledger" xfId="3684"/>
    <cellStyle name="_Portfolio_Statutory Annual Report - 31 03 08_Ops risk Mauritius - Sep 09 split stephanie after adjusment conversion" xfId="3685"/>
    <cellStyle name="_Portfolio_Statutory Annual Report - 31 03 08_RELATED PARTY-2010 05 31" xfId="3686"/>
    <cellStyle name="_Portfolio_Statutory Annual Report - 31 03 08_RELATED PARTY-2010 05 31_(19) Loan Feb-11(Feb-11 figures)" xfId="3687"/>
    <cellStyle name="_Positions" xfId="3688"/>
    <cellStyle name="_Positions_Sheet1" xfId="3689"/>
    <cellStyle name="_Pricing Lookup" xfId="3690"/>
    <cellStyle name="_Pricing Lookup_Sheet1" xfId="3691"/>
    <cellStyle name="_Prp5_ Bond_Prices" xfId="3692"/>
    <cellStyle name="_Prp5_ Bond_Prices_Sheet1" xfId="3693"/>
    <cellStyle name="_Qa" xfId="3694"/>
    <cellStyle name="_Qa_Sheet1" xfId="3695"/>
    <cellStyle name="_Qb" xfId="3696"/>
    <cellStyle name="_Qb_Sheet1" xfId="3697"/>
    <cellStyle name="_Rating" xfId="3698"/>
    <cellStyle name="_Rating_Sheet1" xfId="3699"/>
    <cellStyle name="_Ratings" xfId="3700"/>
    <cellStyle name="_Ratings_Sheet1" xfId="3701"/>
    <cellStyle name="_Recon" xfId="3702"/>
    <cellStyle name="_Recon_Sheet1" xfId="3703"/>
    <cellStyle name="_Ref Ob. Underlying Collateral" xfId="3704"/>
    <cellStyle name="_Ref Ob. Underlying Collateral_Sheet1" xfId="3705"/>
    <cellStyle name="_Rid_10_xt_ml_s31" xfId="3706"/>
    <cellStyle name="_Rid_10_xt_ml_s31 2" xfId="3707"/>
    <cellStyle name="_Rid_10_xt_ml_s6" xfId="3708"/>
    <cellStyle name="_Rid_10_xt_ml_s6 2" xfId="3709"/>
    <cellStyle name="_Rid_10_xt_ml_s7" xfId="3710"/>
    <cellStyle name="_Rid_10_xt_ml_s7 2" xfId="3711"/>
    <cellStyle name="_Rid_10_xt_mv_s12" xfId="3712"/>
    <cellStyle name="_Rid_10_xt_mv_s12 2" xfId="3713"/>
    <cellStyle name="_Rid_10_xt_mv_s13" xfId="3714"/>
    <cellStyle name="_Rid_10_xt_mv_s13 2" xfId="3715"/>
    <cellStyle name="_Rid_10_xt_s33" xfId="3716"/>
    <cellStyle name="_Rid_10_xt_s33 2" xfId="3717"/>
    <cellStyle name="_Rid_10_xt_s6" xfId="3718"/>
    <cellStyle name="_Rid_10_xt_s6 2" xfId="3719"/>
    <cellStyle name="_Rid_11_s0" xfId="3720"/>
    <cellStyle name="_Rid_11_s0 2" xfId="3721"/>
    <cellStyle name="_Rid_11_s1" xfId="3722"/>
    <cellStyle name="_Rid_11_s1 2" xfId="3723"/>
    <cellStyle name="_Rid_11_s2_s3" xfId="3724"/>
    <cellStyle name="_Rid_11_s2_s3 2" xfId="3725"/>
    <cellStyle name="_Rid_11_xt_ml_s13" xfId="3726"/>
    <cellStyle name="_Rid_11_xt_ml_s13 2" xfId="3727"/>
    <cellStyle name="_Rid_11_xt_ml_s8" xfId="3728"/>
    <cellStyle name="_Rid_11_xt_ml_s8 2" xfId="3729"/>
    <cellStyle name="_Rid_11_xt_xm" xfId="3730"/>
    <cellStyle name="_Rid_11_xt_xm 2" xfId="3731"/>
    <cellStyle name="_Rid_12_cl_s3" xfId="3732"/>
    <cellStyle name="_Rid_12_cl_s3 2" xfId="3733"/>
    <cellStyle name="_Rid_12_cl_s5" xfId="3734"/>
    <cellStyle name="_Rid_12_cl_s5 2" xfId="3735"/>
    <cellStyle name="_Rid_12_s0" xfId="3736"/>
    <cellStyle name="_Rid_12_s0 2" xfId="3737"/>
    <cellStyle name="_Rid_12_s1" xfId="3738"/>
    <cellStyle name="_Rid_12_s1 2" xfId="3739"/>
    <cellStyle name="_Rid_12_s2" xfId="3740"/>
    <cellStyle name="_Rid_12_s2 2" xfId="3741"/>
    <cellStyle name="_Rid_12_xt_cv_s11_s10" xfId="3742"/>
    <cellStyle name="_Rid_12_xt_cv_s11_s10 2" xfId="3743"/>
    <cellStyle name="_Rid_12_xt_cv_s12_s10" xfId="3744"/>
    <cellStyle name="_Rid_12_xt_cv_s12_s10 2" xfId="3745"/>
    <cellStyle name="_Rid_12_xt_cv_s13_s10" xfId="3746"/>
    <cellStyle name="_Rid_12_xt_cv_s13_s10 2" xfId="3747"/>
    <cellStyle name="_Rid_12_xt_cv_s14_s10" xfId="3748"/>
    <cellStyle name="_Rid_12_xt_cv_s14_s10 2" xfId="3749"/>
    <cellStyle name="_Rid_12_xt_cv_s15_s10" xfId="3750"/>
    <cellStyle name="_Rid_12_xt_cv_s15_s10 2" xfId="3751"/>
    <cellStyle name="_Rid_12_xt_cv_s16_s10" xfId="3752"/>
    <cellStyle name="_Rid_12_xt_cv_s16_s10 2" xfId="3753"/>
    <cellStyle name="_Rid_12_xt_cv_s17_s10" xfId="3754"/>
    <cellStyle name="_Rid_12_xt_cv_s17_s10 2" xfId="3755"/>
    <cellStyle name="_Rid_12_xt_cv_s18_s10" xfId="3756"/>
    <cellStyle name="_Rid_12_xt_cv_s18_s10 2" xfId="3757"/>
    <cellStyle name="_Rid_12_xt_cv_s20_s10" xfId="3758"/>
    <cellStyle name="_Rid_12_xt_cv_s20_s10 2" xfId="3759"/>
    <cellStyle name="_Rid_12_xt_cv_s21_s10" xfId="3760"/>
    <cellStyle name="_Rid_12_xt_cv_s21_s10 2" xfId="3761"/>
    <cellStyle name="_Rid_12_xt_cv_s22_s10" xfId="3762"/>
    <cellStyle name="_Rid_12_xt_cv_s22_s10 2" xfId="3763"/>
    <cellStyle name="_Rid_12_xt_cv_s23_s10" xfId="3764"/>
    <cellStyle name="_Rid_12_xt_cv_s23_s10 2" xfId="3765"/>
    <cellStyle name="_Rid_12_xt_cv_s24_s10" xfId="3766"/>
    <cellStyle name="_Rid_12_xt_cv_s24_s10 2" xfId="3767"/>
    <cellStyle name="_Rid_12_xt_cv_s25_s10" xfId="3768"/>
    <cellStyle name="_Rid_12_xt_cv_s25_s10 2" xfId="3769"/>
    <cellStyle name="_Rid_12_xt_cv_s9_s10" xfId="3770"/>
    <cellStyle name="_Rid_12_xt_cv_s9_s10 2" xfId="3771"/>
    <cellStyle name="_Rid_12_xt_ml_s19" xfId="3772"/>
    <cellStyle name="_Rid_12_xt_ml_s19 2" xfId="3773"/>
    <cellStyle name="_Rid_12_xt_ml_s8" xfId="3774"/>
    <cellStyle name="_Rid_12_xt_ml_s8 2" xfId="3775"/>
    <cellStyle name="_Rid_12_xt_s26" xfId="3776"/>
    <cellStyle name="_Rid_12_xt_s26 2" xfId="3777"/>
    <cellStyle name="_Rid_12_xt_s4" xfId="3778"/>
    <cellStyle name="_Rid_12_xt_s4 2" xfId="3779"/>
    <cellStyle name="_Rid_12_xt_s6" xfId="3780"/>
    <cellStyle name="_Rid_12_xt_s6 2" xfId="3781"/>
    <cellStyle name="_Rid_12_xt_s7" xfId="3782"/>
    <cellStyle name="_Rid_12_xt_s7 2" xfId="3783"/>
    <cellStyle name="_Rid_12_xt_xm" xfId="3784"/>
    <cellStyle name="_Rid_12_xt_xm 2" xfId="3785"/>
    <cellStyle name="_Rid_13_cl_s3" xfId="3786"/>
    <cellStyle name="_Rid_13_cl_s3 2" xfId="3787"/>
    <cellStyle name="_Rid_13_cl_s5" xfId="3788"/>
    <cellStyle name="_Rid_13_cl_s5 2" xfId="3789"/>
    <cellStyle name="_Rid_13_cl_s7" xfId="3790"/>
    <cellStyle name="_Rid_13_cl_s7 2" xfId="3791"/>
    <cellStyle name="_Rid_13_s0" xfId="3792"/>
    <cellStyle name="_Rid_13_s0 2" xfId="3793"/>
    <cellStyle name="_Rid_13_s1" xfId="3794"/>
    <cellStyle name="_Rid_13_s1 2" xfId="3795"/>
    <cellStyle name="_Rid_13_s2" xfId="3796"/>
    <cellStyle name="_Rid_13_s2 2" xfId="3797"/>
    <cellStyle name="_Rid_13_xt_cv_s10_s6" xfId="3798"/>
    <cellStyle name="_Rid_13_xt_cv_s10_s6 2" xfId="3799"/>
    <cellStyle name="_Rid_13_xt_cv_s11_s6" xfId="3800"/>
    <cellStyle name="_Rid_13_xt_cv_s11_s6 2" xfId="3801"/>
    <cellStyle name="_Rid_13_xt_cv_s12_s6" xfId="3802"/>
    <cellStyle name="_Rid_13_xt_cv_s12_s6 2" xfId="3803"/>
    <cellStyle name="_Rid_13_xt_cv_s13_s6" xfId="3804"/>
    <cellStyle name="_Rid_13_xt_cv_s13_s6 2" xfId="3805"/>
    <cellStyle name="_Rid_13_xt_cv_s14_s6" xfId="3806"/>
    <cellStyle name="_Rid_13_xt_cv_s14_s6 2" xfId="3807"/>
    <cellStyle name="_Rid_13_xt_cv_s15_s6" xfId="3808"/>
    <cellStyle name="_Rid_13_xt_cv_s15_s6 2" xfId="3809"/>
    <cellStyle name="_Rid_13_xt_cv_s16_s6" xfId="3810"/>
    <cellStyle name="_Rid_13_xt_cv_s16_s6 2" xfId="3811"/>
    <cellStyle name="_Rid_13_xt_cv_s17_s6" xfId="3812"/>
    <cellStyle name="_Rid_13_xt_cv_s17_s6 2" xfId="3813"/>
    <cellStyle name="_Rid_13_xt_cv_s18_s6" xfId="3814"/>
    <cellStyle name="_Rid_13_xt_cv_s18_s6 2" xfId="3815"/>
    <cellStyle name="_Rid_13_xt_cv_s20_s6" xfId="3816"/>
    <cellStyle name="_Rid_13_xt_cv_s20_s6 2" xfId="3817"/>
    <cellStyle name="_Rid_13_xt_cv_s21_s6" xfId="3818"/>
    <cellStyle name="_Rid_13_xt_cv_s21_s6 2" xfId="3819"/>
    <cellStyle name="_Rid_13_xt_cv_s22_s6" xfId="3820"/>
    <cellStyle name="_Rid_13_xt_cv_s22_s6 2" xfId="3821"/>
    <cellStyle name="_Rid_13_xt_cv_s9_s6" xfId="3822"/>
    <cellStyle name="_Rid_13_xt_cv_s9_s6 2" xfId="3823"/>
    <cellStyle name="_Rid_13_xt_ml_s19" xfId="3824"/>
    <cellStyle name="_Rid_13_xt_ml_s19 2" xfId="3825"/>
    <cellStyle name="_Rid_13_xt_ml_s8" xfId="3826"/>
    <cellStyle name="_Rid_13_xt_ml_s8 2" xfId="3827"/>
    <cellStyle name="_Rid_13_xt_s23" xfId="3828"/>
    <cellStyle name="_Rid_13_xt_s23 2" xfId="3829"/>
    <cellStyle name="_Rid_13_xt_s4" xfId="3830"/>
    <cellStyle name="_Rid_13_xt_s4 2" xfId="3831"/>
    <cellStyle name="_Rid_13_xt_xm" xfId="3832"/>
    <cellStyle name="_Rid_13_xt_xm 2" xfId="3833"/>
    <cellStyle name="_risk" xfId="3834"/>
    <cellStyle name="_risk_Sheet1" xfId="3835"/>
    <cellStyle name="_Rolf" xfId="3836"/>
    <cellStyle name="_Rolf_72340 130607" xfId="3837"/>
    <cellStyle name="_Rolf_Sheet1" xfId="3838"/>
    <cellStyle name="_S&amp;T Sheet" xfId="3839"/>
    <cellStyle name="_S&amp;T Sheet_Sheet1" xfId="3840"/>
    <cellStyle name="_SandP Inputs" xfId="3841"/>
    <cellStyle name="_Securitised exposures" xfId="3842"/>
    <cellStyle name="_Securitization" xfId="3843"/>
    <cellStyle name="_Securitization_(19) Loan Feb-11(Feb-11 figures)" xfId="3844"/>
    <cellStyle name="_Securitization_(32) Mar-10 Breakdown of Credit" xfId="3845"/>
    <cellStyle name="_Securitization_(32) Mar-10 Loan" xfId="3846"/>
    <cellStyle name="_Securitization_(33) Apr-10 Breakdown of Credit" xfId="3847"/>
    <cellStyle name="_Securitization_(33) Apr-10 Loan" xfId="3848"/>
    <cellStyle name="_Securitization_Book15" xfId="3849"/>
    <cellStyle name="_Securitization_Book16" xfId="3850"/>
    <cellStyle name="_Securitization_Book17" xfId="3851"/>
    <cellStyle name="_Securitization_Book19" xfId="3852"/>
    <cellStyle name="_Securitization_Book20" xfId="3853"/>
    <cellStyle name="_Securitization_Book8" xfId="3854"/>
    <cellStyle name="_Securitization_Book9" xfId="3855"/>
    <cellStyle name="_SFN Acc-May07AS" xfId="3856"/>
    <cellStyle name="_SFN Acc-Nov07" xfId="3857"/>
    <cellStyle name="_Sheet1" xfId="3858"/>
    <cellStyle name="_Sheet1_(05) CAR Dec-07" xfId="3859"/>
    <cellStyle name="_Sheet1_(05) CAR Dec-07_(26) Oct-09 (AL)" xfId="3860"/>
    <cellStyle name="_Sheet1_(05) CAR Dec-07_(27) Nov-09 (AL)" xfId="3861"/>
    <cellStyle name="_Sheet1_(05) CAR Dec-07_31.12.09 Mauritius-USD based ledger - Final1" xfId="3862"/>
    <cellStyle name="_Sheet1_(05) CAR Dec-07_Book1 (4)" xfId="3863"/>
    <cellStyle name="_Sheet1_(05) CAR Dec-07_Book4" xfId="3864"/>
    <cellStyle name="_Sheet1_(05) CAR Dec-07_capital adequacy September 2009" xfId="3865"/>
    <cellStyle name="_Sheet1_(05) CAR Dec-07_Copy of Mauritius-USD based ledger" xfId="3866"/>
    <cellStyle name="_Sheet1_(05) CAR Dec-07_IBM_Grouped(2)" xfId="3867"/>
    <cellStyle name="_Sheet1_(05) CAR Dec-07_IBM_Grouped_USD" xfId="3868"/>
    <cellStyle name="_Sheet1_(05) CAR Dec-07_IBM_Grouped_ZAR" xfId="3869"/>
    <cellStyle name="_Sheet1_(05) CAR Dec-07_Liquidity and repricing" xfId="3870"/>
    <cellStyle name="_Sheet1_(05) CAR Dec-07_NOP 2010 01 31 USD BASED" xfId="3871"/>
    <cellStyle name="_Sheet1_(05) CAR Dec-07_NOP 2010 01 31 USD BASED_Report Finance" xfId="3872"/>
    <cellStyle name="_Sheet1_(05) CAR Dec-07_NOP 2010 02 28 USD BASED Final" xfId="3873"/>
    <cellStyle name="_Sheet1_(05) CAR Dec-07_NOP 2010 02 28 USD BASED Final_Report Finance" xfId="3874"/>
    <cellStyle name="_Sheet1_(05) CAR Dec-07_NOP 2010 03 31 USD BASEDrevised" xfId="3875"/>
    <cellStyle name="_Sheet1_(05) CAR Dec-07_NOP 2010 03 31 USD BASEDrevised_Report Finance" xfId="3876"/>
    <cellStyle name="_Sheet1_(05) CAR Dec-07_NOP 2010 04 30" xfId="3877"/>
    <cellStyle name="_Sheet1_(05) CAR Dec-07_NOP 2010 04 30_Report Finance" xfId="3878"/>
    <cellStyle name="_Sheet1_(05) CAR Dec-07_ORIGINAL NOP 2009 12 31 USD BASED" xfId="3879"/>
    <cellStyle name="_Sheet1_(05) CAR Dec-07_ORIGINAL NOP 2009 12 31 USD BASED_Report Finance" xfId="3880"/>
    <cellStyle name="_Sheet1_(05) CAR Dec-07_Sheet1" xfId="3881"/>
    <cellStyle name="_Sheet1_(26) Oct-09 (AL)" xfId="3882"/>
    <cellStyle name="_Sheet1_(27) Nov-09 (AL)" xfId="3883"/>
    <cellStyle name="_Sheet1_08_IBM_A2.2.1 to A2.2.15_Statutory workings - 31 03 08" xfId="3884"/>
    <cellStyle name="_Sheet1_08_IBM_A2.2.1 to A2.2.15_Statutory workings - 31 03 08_31.12.09 Mauritius-USD based ledger - Final1" xfId="3885"/>
    <cellStyle name="_Sheet1_08_IBM_A2.2.1 to A2.2.15_Statutory workings - 31 03 08_Book4" xfId="3886"/>
    <cellStyle name="_Sheet1_08_IBM_A2.2.1 to A2.2.15_Statutory workings - 31 03 08_Book5" xfId="3887"/>
    <cellStyle name="_Sheet1_08_IBM_A2.2.1 to A2.2.15_Statutory workings - 31 03 08_Book5_(19) Loan Feb-11(Feb-11 figures)" xfId="3888"/>
    <cellStyle name="_Sheet1_08_IBM_A2.2.1 to A2.2.15_Statutory workings - 31 03 08_RELATED PARTY-2010 05 31" xfId="3889"/>
    <cellStyle name="_Sheet1_08_IBM_A2.2.1 to A2.2.15_Statutory workings - 31 03 08_RELATED PARTY-2010 05 31_(19) Loan Feb-11(Feb-11 figures)" xfId="3890"/>
    <cellStyle name="_Sheet1_1" xfId="3891"/>
    <cellStyle name="_Sheet1_1_Rating Actions" xfId="3892"/>
    <cellStyle name="_Sheet1_1_Rating Actions_Report Finance" xfId="3893"/>
    <cellStyle name="_Sheet1_1_Rating Actions_Sheet1" xfId="3894"/>
    <cellStyle name="_Sheet1_1_Ratings action BLP links" xfId="3895"/>
    <cellStyle name="_Sheet1_1_Ratings action BLP links_1" xfId="3896"/>
    <cellStyle name="_Sheet1_1_Ratings action BLP links_1_Sheet1" xfId="3897"/>
    <cellStyle name="_Sheet1_1_Ratings action BLP links_Report Finance" xfId="3898"/>
    <cellStyle name="_Sheet1_1_Ratings action BLP links_Sheet1" xfId="3899"/>
    <cellStyle name="_Sheet1_1_Sheet1" xfId="3900"/>
    <cellStyle name="_Sheet1_31.12.09 Mauritius-USD based ledger - Final1" xfId="3901"/>
    <cellStyle name="_Sheet1_Asset information" xfId="3902"/>
    <cellStyle name="_Sheet1_Asset information_Sheet1" xfId="3903"/>
    <cellStyle name="_Sheet1_audit adjustment 2007" xfId="3904"/>
    <cellStyle name="_Sheet1_audit adjustment 2007_(26) Oct-09 (AL)" xfId="3905"/>
    <cellStyle name="_Sheet1_audit adjustment 2007_(27) Nov-09 (AL)" xfId="3906"/>
    <cellStyle name="_Sheet1_audit adjustment 2007_31.12.09 Mauritius-USD based ledger - Final1" xfId="3907"/>
    <cellStyle name="_Sheet1_audit adjustment 2007_Book1 (4)" xfId="3908"/>
    <cellStyle name="_Sheet1_audit adjustment 2007_Book4" xfId="3909"/>
    <cellStyle name="_Sheet1_audit adjustment 2007_capital adequacy September 2009" xfId="3910"/>
    <cellStyle name="_Sheet1_audit adjustment 2007_Copy of Mauritius-USD based ledger" xfId="3911"/>
    <cellStyle name="_Sheet1_audit adjustment 2007_IBM_Grouped(2)" xfId="3912"/>
    <cellStyle name="_Sheet1_audit adjustment 2007_IBM_Grouped_USD" xfId="3913"/>
    <cellStyle name="_Sheet1_audit adjustment 2007_IBM_Grouped_ZAR" xfId="3914"/>
    <cellStyle name="_Sheet1_audit adjustment 2007_Liquidity and repricing" xfId="3915"/>
    <cellStyle name="_Sheet1_audit adjustment 2007_NOP 2010 01 31 USD BASED" xfId="3916"/>
    <cellStyle name="_Sheet1_audit adjustment 2007_NOP 2010 01 31 USD BASED_Report Finance" xfId="3917"/>
    <cellStyle name="_Sheet1_audit adjustment 2007_NOP 2010 02 28 USD BASED Final" xfId="3918"/>
    <cellStyle name="_Sheet1_audit adjustment 2007_NOP 2010 02 28 USD BASED Final_Report Finance" xfId="3919"/>
    <cellStyle name="_Sheet1_audit adjustment 2007_NOP 2010 03 31 USD BASEDrevised" xfId="3920"/>
    <cellStyle name="_Sheet1_audit adjustment 2007_NOP 2010 03 31 USD BASEDrevised_Report Finance" xfId="3921"/>
    <cellStyle name="_Sheet1_audit adjustment 2007_NOP 2010 04 30" xfId="3922"/>
    <cellStyle name="_Sheet1_audit adjustment 2007_NOP 2010 04 30_Report Finance" xfId="3923"/>
    <cellStyle name="_Sheet1_audit adjustment 2007_ORIGINAL NOP 2009 12 31 USD BASED" xfId="3924"/>
    <cellStyle name="_Sheet1_audit adjustment 2007_ORIGINAL NOP 2009 12 31 USD BASED_Report Finance" xfId="3925"/>
    <cellStyle name="_Sheet1_audit adjustment 2007_Sheet1" xfId="3926"/>
    <cellStyle name="_Sheet1_BA 610 wkgs &amp; Return - 30 Jun 08" xfId="3927"/>
    <cellStyle name="_Sheet1_BA 610 wkgs &amp; Return - 30 Sep 08" xfId="3928"/>
    <cellStyle name="_Sheet1_BA 610 wkgs &amp; Return - 31 Dec 08" xfId="3929"/>
    <cellStyle name="_Sheet1_BA 610 wkgs &amp; Return - 31 Dec 08 LATEST" xfId="3930"/>
    <cellStyle name="_Sheet1_BA 610 wkgs -31.03.08(Version 2)" xfId="3931"/>
    <cellStyle name="_Sheet1_Base Case Cash Flows 5 yr call 2006-07-19" xfId="3932"/>
    <cellStyle name="_Sheet1_Base Case Cash Flows 5 yr call 2006-07-19_Sheet1" xfId="3933"/>
    <cellStyle name="_Sheet1_Book1" xfId="3934"/>
    <cellStyle name="_Sheet1_Book1 (3)" xfId="3935"/>
    <cellStyle name="_Sheet1_Book1 (4)" xfId="3936"/>
    <cellStyle name="_Sheet1_Book1_1" xfId="3937"/>
    <cellStyle name="_Sheet1_Book1_31.12.09 Mauritius-USD based ledger - Final1" xfId="3938"/>
    <cellStyle name="_Sheet1_Book1_Book4" xfId="3939"/>
    <cellStyle name="_Sheet1_Book1_Book5" xfId="3940"/>
    <cellStyle name="_Sheet1_Book1_Book5_(19) Loan Feb-11(Feb-11 figures)" xfId="3941"/>
    <cellStyle name="_Sheet1_Book1_capital adequacy September 2009" xfId="3942"/>
    <cellStyle name="_Sheet1_Book1_Copy of Mauritius-USD based ledger" xfId="3943"/>
    <cellStyle name="_Sheet1_Book1_Ops risk Mauritius - Sep 09 split stephanie after adjusment conversion" xfId="3944"/>
    <cellStyle name="_Sheet1_Book1_RELATED PARTY-2010 05 31" xfId="3945"/>
    <cellStyle name="_Sheet1_Book1_RELATED PARTY-2010 05 31_(19) Loan Feb-11(Feb-11 figures)" xfId="3946"/>
    <cellStyle name="_Sheet1_Book2 (2)" xfId="3947"/>
    <cellStyle name="_Sheet1_Book3" xfId="3948"/>
    <cellStyle name="_Sheet1_Book3_31.12.09 Mauritius-USD based ledger - Final1" xfId="3949"/>
    <cellStyle name="_Sheet1_Book3_Book4" xfId="3950"/>
    <cellStyle name="_Sheet1_Book3_Book5" xfId="3951"/>
    <cellStyle name="_Sheet1_Book3_Book5_(19) Loan Feb-11(Feb-11 figures)" xfId="3952"/>
    <cellStyle name="_Sheet1_Book3_capital adequacy September 2009" xfId="3953"/>
    <cellStyle name="_Sheet1_Book3_Copy of Mauritius-USD based ledger" xfId="3954"/>
    <cellStyle name="_Sheet1_Book3_Ops risk Mauritius - Sep 09 split stephanie after adjusment conversion" xfId="3955"/>
    <cellStyle name="_Sheet1_Book3_RELATED PARTY-2010 05 31" xfId="3956"/>
    <cellStyle name="_Sheet1_Book3_RELATED PARTY-2010 05 31_(19) Loan Feb-11(Feb-11 figures)" xfId="3957"/>
    <cellStyle name="_Sheet1_Book4" xfId="3958"/>
    <cellStyle name="_Sheet1_Book5 (2)" xfId="3959"/>
    <cellStyle name="_Sheet1_Book5 (2)_Sheet1" xfId="3960"/>
    <cellStyle name="_Sheet1_Book6" xfId="3961"/>
    <cellStyle name="_Sheet1_Book6_31.12.09 Mauritius-USD based ledger - Final1" xfId="3962"/>
    <cellStyle name="_Sheet1_Book6_Book4" xfId="3963"/>
    <cellStyle name="_Sheet1_Book6_Book5" xfId="3964"/>
    <cellStyle name="_Sheet1_Book6_Book5_(19) Loan Feb-11(Feb-11 figures)" xfId="3965"/>
    <cellStyle name="_Sheet1_Book6_capital adequacy September 2009" xfId="3966"/>
    <cellStyle name="_Sheet1_Book6_Copy of Mauritius-USD based ledger" xfId="3967"/>
    <cellStyle name="_Sheet1_Book6_Ops risk Mauritius - Sep 09 split stephanie after adjusment conversion" xfId="3968"/>
    <cellStyle name="_Sheet1_Book6_RELATED PARTY-2010 05 31" xfId="3969"/>
    <cellStyle name="_Sheet1_Book6_RELATED PARTY-2010 05 31_(19) Loan Feb-11(Feb-11 figures)" xfId="3970"/>
    <cellStyle name="_Sheet1_BS - Mar 09" xfId="3971"/>
    <cellStyle name="_Sheet1_capital adequacy September 2009" xfId="3972"/>
    <cellStyle name="_Sheet1_CDO Bucket" xfId="3973"/>
    <cellStyle name="_Sheet1_CDO Bucket_Sheet1" xfId="3974"/>
    <cellStyle name="_Sheet1_CollateralSummary (2)" xfId="3975"/>
    <cellStyle name="_Sheet1_CollateralSummary (2)_Report Finance" xfId="3976"/>
    <cellStyle name="_Sheet1_CollateralSummary (2)_Sheet1" xfId="3977"/>
    <cellStyle name="_Sheet1_Copy of Springdale 2006-1 Sources and Uses 07-17-2006" xfId="3978"/>
    <cellStyle name="_Sheet1_Detailed BS Dec 07" xfId="3979"/>
    <cellStyle name="_Sheet1_Detailed BS Dec 07_Avearge retrieval" xfId="3980"/>
    <cellStyle name="_Sheet1_Detailed BS Dec 07_Avearge retrieval_(26) Oct-09 (AL)" xfId="3981"/>
    <cellStyle name="_Sheet1_Detailed BS Dec 07_Avearge retrieval_(27) Nov-09 (AL)" xfId="3982"/>
    <cellStyle name="_Sheet1_Detailed BS Dec 07_Avearge retrieval_31.12.09 Mauritius-USD based ledger - Final1" xfId="3983"/>
    <cellStyle name="_Sheet1_Detailed BS Dec 07_Avearge retrieval_Book1 (4)" xfId="3984"/>
    <cellStyle name="_Sheet1_Detailed BS Dec 07_Avearge retrieval_Book4" xfId="3985"/>
    <cellStyle name="_Sheet1_Detailed BS Dec 07_Avearge retrieval_capital adequacy September 2009" xfId="3986"/>
    <cellStyle name="_Sheet1_Detailed BS Dec 07_Avearge retrieval_Copy of Mauritius-USD based ledger" xfId="3987"/>
    <cellStyle name="_Sheet1_Detailed BS Dec 07_Avearge retrieval_IBM_Grouped(2)" xfId="3988"/>
    <cellStyle name="_Sheet1_Detailed BS Dec 07_Avearge retrieval_IBM_Grouped_USD" xfId="3989"/>
    <cellStyle name="_Sheet1_Detailed BS Dec 07_Avearge retrieval_IBM_Grouped_ZAR" xfId="3990"/>
    <cellStyle name="_Sheet1_Detailed BS Dec 07_Avearge retrieval_Liquidity and repricing" xfId="3991"/>
    <cellStyle name="_Sheet1_Detailed BS Dec 07_Avearge retrieval_NOP 2010 01 31 USD BASED" xfId="3992"/>
    <cellStyle name="_Sheet1_Detailed BS Dec 07_Avearge retrieval_NOP 2010 01 31 USD BASED_Report Finance" xfId="3993"/>
    <cellStyle name="_Sheet1_Detailed BS Dec 07_Avearge retrieval_NOP 2010 02 28 USD BASED Final" xfId="3994"/>
    <cellStyle name="_Sheet1_Detailed BS Dec 07_Avearge retrieval_NOP 2010 02 28 USD BASED Final_Report Finance" xfId="3995"/>
    <cellStyle name="_Sheet1_Detailed BS Dec 07_Avearge retrieval_NOP 2010 03 31 USD BASEDrevised" xfId="3996"/>
    <cellStyle name="_Sheet1_Detailed BS Dec 07_Avearge retrieval_NOP 2010 03 31 USD BASEDrevised_Report Finance" xfId="3997"/>
    <cellStyle name="_Sheet1_Detailed BS Dec 07_Avearge retrieval_NOP 2010 04 30" xfId="3998"/>
    <cellStyle name="_Sheet1_Detailed BS Dec 07_Avearge retrieval_NOP 2010 04 30_Report Finance" xfId="3999"/>
    <cellStyle name="_Sheet1_Detailed BS Dec 07_Avearge retrieval_ORIGINAL NOP 2009 12 31 USD BASED" xfId="4000"/>
    <cellStyle name="_Sheet1_Detailed BS Dec 07_Avearge retrieval_ORIGINAL NOP 2009 12 31 USD BASED_Report Finance" xfId="4001"/>
    <cellStyle name="_Sheet1_Detailed BS Dec 07_Avearge retrieval_Sheet1" xfId="4002"/>
    <cellStyle name="_Sheet1_Detailed BS Dec 07_Sheet1" xfId="4003"/>
    <cellStyle name="_Sheet1_Detailed BS Dec 08" xfId="4004"/>
    <cellStyle name="_Sheet1_Detailed BS Jun 09" xfId="4005"/>
    <cellStyle name="_Sheet1_Detailed BS June08" xfId="4006"/>
    <cellStyle name="_Sheet1_Detailed BS June08_31.12.09 Mauritius-USD based ledger - Final1" xfId="4007"/>
    <cellStyle name="_Sheet1_Detailed BS June08_Book4" xfId="4008"/>
    <cellStyle name="_Sheet1_Detailed BS June08_Book5" xfId="4009"/>
    <cellStyle name="_Sheet1_Detailed BS June08_Book5_(19) Loan Feb-11(Feb-11 figures)" xfId="4010"/>
    <cellStyle name="_Sheet1_Detailed BS June08_capital adequacy September 2009" xfId="4011"/>
    <cellStyle name="_Sheet1_Detailed BS June08_Copy of Mauritius-USD based ledger" xfId="4012"/>
    <cellStyle name="_Sheet1_Detailed BS June08_Ops risk Mauritius - Sep 09 split stephanie after adjusment conversion" xfId="4013"/>
    <cellStyle name="_Sheet1_Detailed BS June08_RELATED PARTY-2010 05 31" xfId="4014"/>
    <cellStyle name="_Sheet1_Detailed BS June08_RELATED PARTY-2010 05 31_(19) Loan Feb-11(Feb-11 figures)" xfId="4015"/>
    <cellStyle name="_Sheet1_Detailed BS March 08(1)" xfId="4016"/>
    <cellStyle name="_Sheet1_Detailed BS March 08(1)_31.12.09 Mauritius-USD based ledger - Final1" xfId="4017"/>
    <cellStyle name="_Sheet1_Detailed BS March 08(1)_Book4" xfId="4018"/>
    <cellStyle name="_Sheet1_Detailed BS March 08(1)_Book5" xfId="4019"/>
    <cellStyle name="_Sheet1_Detailed BS March 08(1)_Book5_(19) Loan Feb-11(Feb-11 figures)" xfId="4020"/>
    <cellStyle name="_Sheet1_Detailed BS March 08(1)_capital adequacy September 2009" xfId="4021"/>
    <cellStyle name="_Sheet1_Detailed BS March 08(1)_Copy of Mauritius-USD based ledger" xfId="4022"/>
    <cellStyle name="_Sheet1_Detailed BS March 08(1)_Ops risk Mauritius - Sep 09 split stephanie after adjusment conversion" xfId="4023"/>
    <cellStyle name="_Sheet1_Detailed BS March 08(1)_RELATED PARTY-2010 05 31" xfId="4024"/>
    <cellStyle name="_Sheet1_Detailed BS March 08(1)_RELATED PARTY-2010 05 31_(19) Loan Feb-11(Feb-11 figures)" xfId="4025"/>
    <cellStyle name="_Sheet1_Detailed BS March 09" xfId="4026"/>
    <cellStyle name="_Sheet1_Disclaimer" xfId="4027"/>
    <cellStyle name="_Sheet1_Disclaimer_Sheet1" xfId="4028"/>
    <cellStyle name="_Sheet1_Essbase March 2008" xfId="4029"/>
    <cellStyle name="_Sheet1_Essbase March 2008_31.12.09 Mauritius-USD based ledger - Final1" xfId="4030"/>
    <cellStyle name="_Sheet1_Essbase March 2008_Book4" xfId="4031"/>
    <cellStyle name="_Sheet1_Essbase March 2008_Book5" xfId="4032"/>
    <cellStyle name="_Sheet1_Essbase March 2008_Book5_(19) Loan Feb-11(Feb-11 figures)" xfId="4033"/>
    <cellStyle name="_Sheet1_Essbase March 2008_capital adequacy September 2009" xfId="4034"/>
    <cellStyle name="_Sheet1_Essbase March 2008_Copy of Mauritius-USD based ledger" xfId="4035"/>
    <cellStyle name="_Sheet1_Essbase March 2008_Ops risk Mauritius - Sep 09 split stephanie after adjusment conversion" xfId="4036"/>
    <cellStyle name="_Sheet1_Essbase March 2008_RELATED PARTY-2010 05 31" xfId="4037"/>
    <cellStyle name="_Sheet1_Essbase March 2008_RELATED PARTY-2010 05 31_(19) Loan Feb-11(Feb-11 figures)" xfId="4038"/>
    <cellStyle name="_Sheet1_FINANCIALS 30-JUN-08-New Format-Auditors-Reformated" xfId="4039"/>
    <cellStyle name="_Sheet1_Fixed Assets Register 11 Feb10" xfId="4040"/>
    <cellStyle name="_Sheet1_Fixed Assets Register 11 Feb10_(19) Loan Feb-11(Feb-11 figures)" xfId="4041"/>
    <cellStyle name="_Sheet1_Fixed Assets Register 12 Mar10.xls" xfId="4042"/>
    <cellStyle name="_Sheet1_Fixed Assets Register 12 Mar10.xls_(19) Loan Feb-11(Feb-11 figures)" xfId="4043"/>
    <cellStyle name="_Sheet1_FV of Derivatives - 30 06 09" xfId="4044"/>
    <cellStyle name="_Sheet1_FV of Derivatives - 31.03.08" xfId="4045"/>
    <cellStyle name="_Sheet1_FV of Derivatives - 31.03.08_31.12.09 Mauritius-USD based ledger - Final1" xfId="4046"/>
    <cellStyle name="_Sheet1_FV of Derivatives - 31.03.08_Book4" xfId="4047"/>
    <cellStyle name="_Sheet1_FV of Derivatives - 31.03.08_Book5" xfId="4048"/>
    <cellStyle name="_Sheet1_FV of Derivatives - 31.03.08_Book5_(19) Loan Feb-11(Feb-11 figures)" xfId="4049"/>
    <cellStyle name="_Sheet1_FV of Derivatives - 31.03.08_capital adequacy September 2009" xfId="4050"/>
    <cellStyle name="_Sheet1_FV of Derivatives - 31.03.08_Copy of Mauritius-USD based ledger" xfId="4051"/>
    <cellStyle name="_Sheet1_FV of Derivatives - 31.03.08_Ops risk Mauritius - Sep 09 split stephanie after adjusment conversion" xfId="4052"/>
    <cellStyle name="_Sheet1_FV of Derivatives - 31.03.08_RELATED PARTY-2010 05 31" xfId="4053"/>
    <cellStyle name="_Sheet1_FV of Derivatives - 31.03.08_RELATED PARTY-2010 05 31_(19) Loan Feb-11(Feb-11 figures)" xfId="4054"/>
    <cellStyle name="_Sheet1_IBM Input Sheet 31.03.2010 v0.4" xfId="4055"/>
    <cellStyle name="_Sheet1_IBM Input Sheet 31.03.2010 v0.4_(19) Loan Feb-11(Feb-11 figures)" xfId="4056"/>
    <cellStyle name="_Sheet1_IBM_Grouped(2)" xfId="4057"/>
    <cellStyle name="_Sheet1_IBM_Grouped_USD" xfId="4058"/>
    <cellStyle name="_Sheet1_IBM_Grouped_ZAR" xfId="4059"/>
    <cellStyle name="_Sheet1_Info Sheet" xfId="4060"/>
    <cellStyle name="_Sheet1_Info Sheet_Sheet1" xfId="4061"/>
    <cellStyle name="_Sheet1_Liquidity and repricing" xfId="4062"/>
    <cellStyle name="_Sheet1_lookup sheet" xfId="4063"/>
    <cellStyle name="_Sheet1_lookup sheet_1" xfId="4064"/>
    <cellStyle name="_Sheet1_lookup sheet_1_Sheet1" xfId="4065"/>
    <cellStyle name="_Sheet1_MUR position" xfId="4066"/>
    <cellStyle name="_Sheet1_NOP 2010 01 31 USD BASED" xfId="4067"/>
    <cellStyle name="_Sheet1_NOP 2010 01 31 USD BASED_Report Finance" xfId="4068"/>
    <cellStyle name="_Sheet1_NOP 2010 02 28 USD BASED Final" xfId="4069"/>
    <cellStyle name="_Sheet1_NOP 2010 02 28 USD BASED Final_Report Finance" xfId="4070"/>
    <cellStyle name="_Sheet1_NOP 2010 03 31 USD BASEDrevised" xfId="4071"/>
    <cellStyle name="_Sheet1_NOP 2010 03 31 USD BASEDrevised_Report Finance" xfId="4072"/>
    <cellStyle name="_Sheet1_NOP 2010 04 30" xfId="4073"/>
    <cellStyle name="_Sheet1_NOP 2010 04 30_Report Finance" xfId="4074"/>
    <cellStyle name="_Sheet1_Opeartional Risk sept 2009" xfId="4075"/>
    <cellStyle name="_Sheet1_Ops risk Mauritius - Sep 09 split stephanie after adjusment conversion" xfId="4076"/>
    <cellStyle name="_Sheet1_ORIGINAL NOP 2009 12 31 USD BASED" xfId="4077"/>
    <cellStyle name="_Sheet1_ORIGINAL NOP 2009 12 31 USD BASED_Report Finance" xfId="4078"/>
    <cellStyle name="_Sheet1_Portfolio" xfId="4079"/>
    <cellStyle name="_Sheet1_Portfolio_Sheet1" xfId="4080"/>
    <cellStyle name="_Sheet1_Rating Actions" xfId="4081"/>
    <cellStyle name="_Sheet1_Rating Actions BLP links" xfId="4082"/>
    <cellStyle name="_Sheet1_Rating Actions BLP links_Report Finance" xfId="4083"/>
    <cellStyle name="_Sheet1_Rating Actions BLP links_Sheet1" xfId="4084"/>
    <cellStyle name="_Sheet1_Ratings action BLP links" xfId="4085"/>
    <cellStyle name="_Sheet1_Ratings action BLP links_1" xfId="4086"/>
    <cellStyle name="_Sheet1_Ratings action BLP links_1_Sheet1" xfId="4087"/>
    <cellStyle name="_Sheet1_Ref Ob. Underlying Collateral" xfId="4088"/>
    <cellStyle name="_Sheet1_Ref Ob. Underlying Collateral_Sheet1" xfId="4089"/>
    <cellStyle name="_Sheet1_Related Party Dec-08" xfId="4090"/>
    <cellStyle name="_Sheet1_Report Finance" xfId="4091"/>
    <cellStyle name="_Sheet1_SARB BOM Comparison 20081231 v3 0" xfId="4092"/>
    <cellStyle name="_Sheet1_SARB BOM Comparison 20081231 v3 0v from Mahen" xfId="4093"/>
    <cellStyle name="_Sheet1_SARBResults_1101" xfId="4094"/>
    <cellStyle name="_Sheet1_SARBResults_1101_31.12.09 Mauritius-USD based ledger - Final1" xfId="4095"/>
    <cellStyle name="_Sheet1_SARBResults_1101_Book4" xfId="4096"/>
    <cellStyle name="_Sheet1_SARBResults_1101_Book5" xfId="4097"/>
    <cellStyle name="_Sheet1_SARBResults_1101_Book5_(19) Loan Feb-11(Feb-11 figures)" xfId="4098"/>
    <cellStyle name="_Sheet1_SARBResults_1101_capital adequacy September 2009" xfId="4099"/>
    <cellStyle name="_Sheet1_SARBResults_1101_Copy of Mauritius-USD based ledger" xfId="4100"/>
    <cellStyle name="_Sheet1_SARBResults_1101_Ops risk Mauritius - Sep 09 split stephanie after adjusment conversion" xfId="4101"/>
    <cellStyle name="_Sheet1_SARBResults_1101_RELATED PARTY-2010 05 31" xfId="4102"/>
    <cellStyle name="_Sheet1_SARBResults_1101_RELATED PARTY-2010 05 31_(19) Loan Feb-11(Feb-11 figures)" xfId="4103"/>
    <cellStyle name="_Sheet1_SARBResults_2697 (vanessa board2)" xfId="4104"/>
    <cellStyle name="_Sheet1_Sheet1" xfId="4105"/>
    <cellStyle name="_Sheet1_Sheet1_1" xfId="4106"/>
    <cellStyle name="_Sheet1_Sheet1_1_Report Finance" xfId="4107"/>
    <cellStyle name="_Sheet1_Sheet1_1_Sheet1" xfId="4108"/>
    <cellStyle name="_Sheet1_Sheet1_2" xfId="4109"/>
    <cellStyle name="_Sheet1_Sheet1_3" xfId="4110"/>
    <cellStyle name="_Sheet1_Sheet1_Ratings action BLP links" xfId="4111"/>
    <cellStyle name="_Sheet1_Sheet1_Ratings action BLP links_Report Finance" xfId="4112"/>
    <cellStyle name="_Sheet1_Sheet1_Ratings action BLP links_Sheet1" xfId="4113"/>
    <cellStyle name="_Sheet1_Sheet1_Sheet1" xfId="4114"/>
    <cellStyle name="_Sheet1_Sheet2" xfId="4115"/>
    <cellStyle name="_Sheet1_Sheet2_Sheet1" xfId="4116"/>
    <cellStyle name="_Sheet1_Solent CDO Portfolio Update Request v3" xfId="4117"/>
    <cellStyle name="_Sheet1_Sphynx Ratings Analysis" xfId="4118"/>
    <cellStyle name="_Sheet1_Sphynx Ratings Analysis_Sheet1" xfId="4119"/>
    <cellStyle name="_Sheet1_Springdale 2006-1 Sources and Uses 08-09-2006" xfId="4120"/>
    <cellStyle name="_Sheet1_Springdale Investor Request for Church Tavern" xfId="4121"/>
    <cellStyle name="_Sheet1_Springdale Investor Request for Church Tavern_Sheet1" xfId="4122"/>
    <cellStyle name="_Sheet1_Statutory Annual Report - 31 03 08" xfId="4123"/>
    <cellStyle name="_Sheet1_Statutory Annual Report - 31 03 08_31.12.09 Mauritius-USD based ledger - Final1" xfId="4124"/>
    <cellStyle name="_Sheet1_Statutory Annual Report - 31 03 08_Book4" xfId="4125"/>
    <cellStyle name="_Sheet1_Statutory Annual Report - 31 03 08_Book5" xfId="4126"/>
    <cellStyle name="_Sheet1_Statutory Annual Report - 31 03 08_Book5_(19) Loan Feb-11(Feb-11 figures)" xfId="4127"/>
    <cellStyle name="_Sheet1_Statutory Annual Report - 31 03 08_capital adequacy September 2009" xfId="4128"/>
    <cellStyle name="_Sheet1_Statutory Annual Report - 31 03 08_Copy of Mauritius-USD based ledger" xfId="4129"/>
    <cellStyle name="_Sheet1_Statutory Annual Report - 31 03 08_Ops risk Mauritius - Sep 09 split stephanie after adjusment conversion" xfId="4130"/>
    <cellStyle name="_Sheet1_Statutory Annual Report - 31 03 08_RELATED PARTY-2010 05 31" xfId="4131"/>
    <cellStyle name="_Sheet1_Statutory Annual Report - 31 03 08_RELATED PARTY-2010 05 31_(19) Loan Feb-11(Feb-11 figures)" xfId="4132"/>
    <cellStyle name="_Sheet1_StructProdDeals" xfId="4133"/>
    <cellStyle name="_Sheet1_StructProdDeals_Sheet1" xfId="4134"/>
    <cellStyle name="_Sheet2" xfId="4135"/>
    <cellStyle name="_Sheet2_lookup sheet" xfId="4136"/>
    <cellStyle name="_Sheet2_lookup sheet_1" xfId="4137"/>
    <cellStyle name="_Sheet2_lookup sheet_1_Sheet1" xfId="4138"/>
    <cellStyle name="_Sheet2_Ratings action BLP links" xfId="4139"/>
    <cellStyle name="_Sheet2_Sheet1" xfId="4140"/>
    <cellStyle name="_Sheet3" xfId="4141"/>
    <cellStyle name="_Sheet3_lookup sheet" xfId="4142"/>
    <cellStyle name="_Sheet3_lookup sheet_Sheet1" xfId="4143"/>
    <cellStyle name="_Sheet3_Ratings action BLP links" xfId="4144"/>
    <cellStyle name="_Sheet3_Report Finance" xfId="4145"/>
    <cellStyle name="_Sheet3_Sheet1" xfId="4146"/>
    <cellStyle name="_Sheet4" xfId="4147"/>
    <cellStyle name="_Sheet6" xfId="4148"/>
    <cellStyle name="_Sheet6_Sheet1" xfId="4149"/>
    <cellStyle name="_SmartLiveRates" xfId="4150"/>
    <cellStyle name="_SmartLiveRates_Sheet1" xfId="4151"/>
    <cellStyle name="_Sphynx Ratings Analysis" xfId="4152"/>
    <cellStyle name="_Sphynx Ratings Analysis_Sheet1" xfId="4153"/>
    <cellStyle name="_Sphynx_Portfolio_Disclosure" xfId="4154"/>
    <cellStyle name="_Springdale (Princeton) Reference Portfolio 2006-07-17" xfId="4155"/>
    <cellStyle name="_Springdale Investor Request for Church Tavern" xfId="4156"/>
    <cellStyle name="_Start" xfId="4157"/>
    <cellStyle name="_Start_Sheet1" xfId="4158"/>
    <cellStyle name="_Strats" xfId="4159"/>
    <cellStyle name="_Strats_Sheet1" xfId="4160"/>
    <cellStyle name="_StructProdDeals" xfId="4161"/>
    <cellStyle name="_SU_6_7_05" xfId="4162"/>
    <cellStyle name="_SubHeading" xfId="4163"/>
    <cellStyle name="_Summary" xfId="4164"/>
    <cellStyle name="_Summary Surveillance Report May 2007" xfId="4165"/>
    <cellStyle name="_Summary Surveillance Report May 2007_Sheet1" xfId="4166"/>
    <cellStyle name="_Summary_Sheet1" xfId="4167"/>
    <cellStyle name="_SummitDBRec" xfId="4168"/>
    <cellStyle name="_SummitDBRec_Calculator" xfId="4169"/>
    <cellStyle name="_SummitDBRec_CreditEvents" xfId="4170"/>
    <cellStyle name="_SummitDBRec_FIFES" xfId="4171"/>
    <cellStyle name="_SummitDBRec_Positions" xfId="4172"/>
    <cellStyle name="_SummitDBRec_Settings" xfId="4173"/>
    <cellStyle name="_SummitDBRec_SyntheticABS-Jack" xfId="4174"/>
    <cellStyle name="_Symphony 2006-07-30 (Combo)" xfId="4175"/>
    <cellStyle name="_Symphony 2006-07-30 (Combo)_Sheet1" xfId="4176"/>
    <cellStyle name="_SYN FX" xfId="4177"/>
    <cellStyle name="_SYN FX_Sheet1" xfId="4178"/>
    <cellStyle name="_Synthetic ABS NOV 4" xfId="4179"/>
    <cellStyle name="_SyntheticABSCDOModel CMBS Tranches 09302005" xfId="4180"/>
    <cellStyle name="_SyntheticABSCDOModel CMBS Tranches 09302005_Sheet1" xfId="4181"/>
    <cellStyle name="_TabExport" xfId="4182"/>
    <cellStyle name="_TabExport_Sheet1" xfId="4183"/>
    <cellStyle name="_Table" xfId="4184"/>
    <cellStyle name="_Table_Report Finance" xfId="4185"/>
    <cellStyle name="_Table_Sheet1" xfId="4186"/>
    <cellStyle name="_TableHead" xfId="4187"/>
    <cellStyle name="_TableHead_Report Finance" xfId="4188"/>
    <cellStyle name="_TableHead_Sheet1" xfId="4189"/>
    <cellStyle name="_TableRowHead" xfId="4190"/>
    <cellStyle name="_Tables" xfId="4191"/>
    <cellStyle name="_Tables_lookup sheet" xfId="4192"/>
    <cellStyle name="_Tables_lookup sheet_Sheet1" xfId="4193"/>
    <cellStyle name="_TableSuperHead" xfId="4194"/>
    <cellStyle name="_Top 10 exposures per industry" xfId="4195"/>
    <cellStyle name="_Top 10 exposures per industry_(19) Loan Feb-11(Feb-11 figures)" xfId="4196"/>
    <cellStyle name="_Top 10 exposures per industry_(32) Mar-10 Breakdown of Credit" xfId="4197"/>
    <cellStyle name="_Top 10 exposures per industry_(32) Mar-10 Loan" xfId="4198"/>
    <cellStyle name="_Top 10 exposures per industry_(33) Apr-10 Breakdown of Credit" xfId="4199"/>
    <cellStyle name="_Top 10 exposures per industry_(33) Apr-10 Loan" xfId="4200"/>
    <cellStyle name="_Top 10 exposures per industry_Book15" xfId="4201"/>
    <cellStyle name="_Top 10 exposures per industry_Book16" xfId="4202"/>
    <cellStyle name="_Top 10 exposures per industry_Book17" xfId="4203"/>
    <cellStyle name="_Top 10 exposures per industry_Book19" xfId="4204"/>
    <cellStyle name="_Top 10 exposures per industry_Book20" xfId="4205"/>
    <cellStyle name="_Top 10 exposures per industry_Book8" xfId="4206"/>
    <cellStyle name="_Top 10 exposures per industry_Book9" xfId="4207"/>
    <cellStyle name="_Trade" xfId="4208"/>
    <cellStyle name="_Trade_Sheet1" xfId="4209"/>
    <cellStyle name="_Trades" xfId="4210"/>
    <cellStyle name="_TRIAL BALANCE - 31.03.08" xfId="4211"/>
    <cellStyle name="_TRIAL BALANCE - 31.03.08_Sheet1" xfId="4212"/>
    <cellStyle name="_TRS" xfId="4213"/>
    <cellStyle name="_TRS_Sheet1" xfId="4214"/>
    <cellStyle name="_Trustee details" xfId="4215"/>
    <cellStyle name="_Trustee details_Report Finance" xfId="4216"/>
    <cellStyle name="_Trustee details_Sheet1" xfId="4217"/>
    <cellStyle name="_TURKEYBALANCESHEET" xfId="4218"/>
    <cellStyle name="_TURKEYBALANCESHEET_Sheet1" xfId="4219"/>
    <cellStyle name="_T-XX Interdiv march final 2008" xfId="4220"/>
    <cellStyle name="_T-XX Interdiv march final 2008_Book1 (4)" xfId="4221"/>
    <cellStyle name="_Vector Output &amp; Default Timing" xfId="4222"/>
    <cellStyle name="_WatchlistBonds" xfId="4223"/>
    <cellStyle name="_WatchlistBonds_Sheet1" xfId="4224"/>
    <cellStyle name="_Workings - Pack 2008" xfId="4225"/>
    <cellStyle name="_Workings - Pack 2008_Sheet1" xfId="4226"/>
    <cellStyle name="_Xx" xfId="4227"/>
    <cellStyle name="_Xx_Sheet1" xfId="4228"/>
    <cellStyle name="_Xy" xfId="4229"/>
    <cellStyle name="_Xy_Sheet1" xfId="4230"/>
    <cellStyle name="_Ya" xfId="4231"/>
    <cellStyle name="_Ya_1" xfId="4232"/>
    <cellStyle name="_Ya_1_Sheet1" xfId="4233"/>
    <cellStyle name="_Ya_Sheet1" xfId="4234"/>
    <cellStyle name="_yc6 aug12" xfId="4235"/>
    <cellStyle name="_yc6 aug12_Sheet1" xfId="4236"/>
    <cellStyle name="_Yn" xfId="4237"/>
    <cellStyle name="_Yn_Sheet1" xfId="4238"/>
    <cellStyle name="_Z_FRONT" xfId="4239"/>
    <cellStyle name="_Z_FRONT_Sheet1" xfId="4240"/>
    <cellStyle name="_Zz" xfId="4241"/>
    <cellStyle name="_Zz_Sheet1" xfId="4242"/>
    <cellStyle name="£ BP" xfId="4243"/>
    <cellStyle name="¥ JY" xfId="4244"/>
    <cellStyle name="=C:\WINNT35\SYSTEM32\COMMAND.COM" xfId="4245"/>
    <cellStyle name="=C:\WINNT35\SYSTEM32\COMMAND.COM 2" xfId="4246"/>
    <cellStyle name="•W€_NewOriginal100" xfId="4247"/>
    <cellStyle name="20% - Accent1 2" xfId="4248"/>
    <cellStyle name="20% - Accent1 3" xfId="4249"/>
    <cellStyle name="20% - Accent2 2" xfId="4250"/>
    <cellStyle name="20% - Accent2 3" xfId="4251"/>
    <cellStyle name="20% - Accent3 2" xfId="4252"/>
    <cellStyle name="20% - Accent3 3" xfId="4253"/>
    <cellStyle name="20% - Accent4 2" xfId="4254"/>
    <cellStyle name="20% - Accent4 3" xfId="4255"/>
    <cellStyle name="20% - Accent5 2" xfId="4256"/>
    <cellStyle name="20% - Accent5 3" xfId="4257"/>
    <cellStyle name="20% - Accent6 2" xfId="4258"/>
    <cellStyle name="20% - Accent6 3" xfId="4259"/>
    <cellStyle name="32s" xfId="4260"/>
    <cellStyle name="40% - Accent1 2" xfId="4261"/>
    <cellStyle name="40% - Accent1 3" xfId="4262"/>
    <cellStyle name="40% - Accent2 2" xfId="4263"/>
    <cellStyle name="40% - Accent2 3" xfId="4264"/>
    <cellStyle name="40% - Accent3 2" xfId="4265"/>
    <cellStyle name="40% - Accent3 3" xfId="4266"/>
    <cellStyle name="40% - Accent4 2" xfId="4267"/>
    <cellStyle name="40% - Accent4 3" xfId="4268"/>
    <cellStyle name="40% - Accent5 2" xfId="4269"/>
    <cellStyle name="40% - Accent5 3" xfId="4270"/>
    <cellStyle name="40% - Accent6 2" xfId="4271"/>
    <cellStyle name="40% - Accent6 3" xfId="4272"/>
    <cellStyle name="60% - Accent1 2" xfId="4273"/>
    <cellStyle name="60% - Accent1 3" xfId="4274"/>
    <cellStyle name="60% - Accent2 2" xfId="4275"/>
    <cellStyle name="60% - Accent2 3" xfId="4276"/>
    <cellStyle name="60% - Accent3 2" xfId="4277"/>
    <cellStyle name="60% - Accent3 3" xfId="4278"/>
    <cellStyle name="60% - Accent4 2" xfId="4279"/>
    <cellStyle name="60% - Accent4 3" xfId="4280"/>
    <cellStyle name="60% - Accent5 2" xfId="4281"/>
    <cellStyle name="60% - Accent5 3" xfId="4282"/>
    <cellStyle name="60% - Accent6 2" xfId="4283"/>
    <cellStyle name="60% - Accent6 3" xfId="4284"/>
    <cellStyle name="Accent1 2" xfId="4285"/>
    <cellStyle name="Accent1 3" xfId="4286"/>
    <cellStyle name="Accent2 2" xfId="4287"/>
    <cellStyle name="Accent2 3" xfId="4288"/>
    <cellStyle name="Accent3 2" xfId="4289"/>
    <cellStyle name="Accent3 3" xfId="4290"/>
    <cellStyle name="Accent4 2" xfId="4291"/>
    <cellStyle name="Accent4 3" xfId="4292"/>
    <cellStyle name="Accent5 2" xfId="4293"/>
    <cellStyle name="Accent5 3" xfId="4294"/>
    <cellStyle name="Accent6 2" xfId="4295"/>
    <cellStyle name="Accent6 3" xfId="4296"/>
    <cellStyle name="adam" xfId="4297"/>
    <cellStyle name="Adjustable" xfId="4298"/>
    <cellStyle name="AFE" xfId="4299"/>
    <cellStyle name="AminPageHeading" xfId="4300"/>
    <cellStyle name="amount" xfId="4301"/>
    <cellStyle name="AskSide" xfId="4302"/>
    <cellStyle name="AttribBox" xfId="4303"/>
    <cellStyle name="Attribute" xfId="4304"/>
    <cellStyle name="AutoFormat Options" xfId="4305"/>
    <cellStyle name="Axis.EffectiveDate" xfId="4306"/>
    <cellStyle name="Axis.Seasoning" xfId="4307"/>
    <cellStyle name="Background" xfId="4308"/>
    <cellStyle name="Bad 2" xfId="4309"/>
    <cellStyle name="Bad 2 2" xfId="4310"/>
    <cellStyle name="Bad 3" xfId="4311"/>
    <cellStyle name="Bid Lables" xfId="4312"/>
    <cellStyle name="BidSide" xfId="4313"/>
    <cellStyle name="Big Money" xfId="4314"/>
    <cellStyle name="black" xfId="4315"/>
    <cellStyle name="BlankedZeros" xfId="4316"/>
    <cellStyle name="Blue" xfId="4317"/>
    <cellStyle name="Body" xfId="4318"/>
    <cellStyle name="Body text" xfId="4319"/>
    <cellStyle name="Bold" xfId="4320"/>
    <cellStyle name="Bold/Border" xfId="4321"/>
    <cellStyle name="Bold_Report Finance" xfId="4322"/>
    <cellStyle name="BoldLineDescription" xfId="4323"/>
    <cellStyle name="BoldUnderline" xfId="4324"/>
    <cellStyle name="Border" xfId="4325"/>
    <cellStyle name="Border Heavy" xfId="4326"/>
    <cellStyle name="Border Thin" xfId="4327"/>
    <cellStyle name="Border, Bottom" xfId="4328"/>
    <cellStyle name="Border, Left" xfId="4329"/>
    <cellStyle name="Border, Right" xfId="4330"/>
    <cellStyle name="Border, Top" xfId="4331"/>
    <cellStyle name="Border_(26) Oct-09 (AL)" xfId="4332"/>
    <cellStyle name="Bullet" xfId="4333"/>
    <cellStyle name="calc" xfId="4334"/>
    <cellStyle name="Calc Currency (0)" xfId="4335"/>
    <cellStyle name="Calc Currency (2)" xfId="4336"/>
    <cellStyle name="Calc Percent (0)" xfId="4337"/>
    <cellStyle name="Calc Percent (1)" xfId="4338"/>
    <cellStyle name="Calc Percent (2)" xfId="4339"/>
    <cellStyle name="Calc Units (0)" xfId="4340"/>
    <cellStyle name="Calc Units (1)" xfId="4341"/>
    <cellStyle name="Calc Units (2)" xfId="4342"/>
    <cellStyle name="Calculation 2" xfId="4343"/>
    <cellStyle name="Calculation 3" xfId="4344"/>
    <cellStyle name="CategoryHeading" xfId="4345"/>
    <cellStyle name="Check Cell 2" xfId="4346"/>
    <cellStyle name="Check Cell 3" xfId="4347"/>
    <cellStyle name="checkExposure" xfId="4348"/>
    <cellStyle name="Co. Names" xfId="4349"/>
    <cellStyle name="Comm? [0]_FOP1&amp;L_PLN0309_NewBrazil3007.xls Chart 2" xfId="4350"/>
    <cellStyle name="Comma  - Style1" xfId="4351"/>
    <cellStyle name="Comma  - Style2" xfId="4352"/>
    <cellStyle name="Comma  - Style3" xfId="4353"/>
    <cellStyle name="Comma  - Style4" xfId="4354"/>
    <cellStyle name="Comma  - Style5" xfId="4355"/>
    <cellStyle name="Comma  - Style6" xfId="4356"/>
    <cellStyle name="Comma  - Style7" xfId="4357"/>
    <cellStyle name="Comma  - Style8" xfId="4358"/>
    <cellStyle name="Comma [00]" xfId="4359"/>
    <cellStyle name="Comma 0" xfId="4360"/>
    <cellStyle name="Comma 10" xfId="4361"/>
    <cellStyle name="Comma 10 2" xfId="4362"/>
    <cellStyle name="Comma 10 3" xfId="4363"/>
    <cellStyle name="Comma 10 4" xfId="4364"/>
    <cellStyle name="Comma 100" xfId="4365"/>
    <cellStyle name="Comma 100 2" xfId="4366"/>
    <cellStyle name="Comma 100 3" xfId="4367"/>
    <cellStyle name="Comma 100 4" xfId="4368"/>
    <cellStyle name="Comma 100 4 2" xfId="4369"/>
    <cellStyle name="Comma 101" xfId="4370"/>
    <cellStyle name="Comma 101 2" xfId="4371"/>
    <cellStyle name="Comma 101 3" xfId="4372"/>
    <cellStyle name="Comma 101 4" xfId="4373"/>
    <cellStyle name="Comma 101 5" xfId="4374"/>
    <cellStyle name="Comma 101 5 2" xfId="4375"/>
    <cellStyle name="Comma 101 6" xfId="4376"/>
    <cellStyle name="Comma 101 6 2" xfId="4377"/>
    <cellStyle name="Comma 102" xfId="4378"/>
    <cellStyle name="Comma 102 2" xfId="4379"/>
    <cellStyle name="Comma 102 3" xfId="4380"/>
    <cellStyle name="Comma 102 3 2" xfId="4381"/>
    <cellStyle name="Comma 103" xfId="4382"/>
    <cellStyle name="Comma 103 2" xfId="4383"/>
    <cellStyle name="Comma 103 3" xfId="4384"/>
    <cellStyle name="Comma 103 3 2" xfId="4385"/>
    <cellStyle name="Comma 104" xfId="4386"/>
    <cellStyle name="Comma 104 2" xfId="4387"/>
    <cellStyle name="Comma 104 3" xfId="4388"/>
    <cellStyle name="Comma 104 3 2" xfId="4389"/>
    <cellStyle name="Comma 105" xfId="4390"/>
    <cellStyle name="Comma 105 2" xfId="4391"/>
    <cellStyle name="Comma 105 3" xfId="4392"/>
    <cellStyle name="Comma 105 3 2" xfId="4393"/>
    <cellStyle name="Comma 106" xfId="4394"/>
    <cellStyle name="Comma 106 2" xfId="4395"/>
    <cellStyle name="Comma 106 3" xfId="4396"/>
    <cellStyle name="Comma 106 3 2" xfId="4397"/>
    <cellStyle name="Comma 107" xfId="4398"/>
    <cellStyle name="Comma 107 2" xfId="4399"/>
    <cellStyle name="Comma 107 3" xfId="4400"/>
    <cellStyle name="Comma 107 3 2" xfId="4401"/>
    <cellStyle name="Comma 108" xfId="4402"/>
    <cellStyle name="Comma 108 2" xfId="4403"/>
    <cellStyle name="Comma 108 3" xfId="4404"/>
    <cellStyle name="Comma 108 3 2" xfId="4405"/>
    <cellStyle name="Comma 109" xfId="4406"/>
    <cellStyle name="Comma 109 2" xfId="4407"/>
    <cellStyle name="Comma 109 3" xfId="4408"/>
    <cellStyle name="Comma 109 3 2" xfId="4409"/>
    <cellStyle name="Comma 11" xfId="4410"/>
    <cellStyle name="Comma 11 2" xfId="4411"/>
    <cellStyle name="Comma 11 3" xfId="4412"/>
    <cellStyle name="Comma 11 4" xfId="4413"/>
    <cellStyle name="Comma 110" xfId="4414"/>
    <cellStyle name="Comma 110 2" xfId="4415"/>
    <cellStyle name="Comma 110 3" xfId="4416"/>
    <cellStyle name="Comma 110 3 2" xfId="4417"/>
    <cellStyle name="Comma 111" xfId="4418"/>
    <cellStyle name="Comma 111 2" xfId="4419"/>
    <cellStyle name="Comma 111 3" xfId="4420"/>
    <cellStyle name="Comma 111 3 2" xfId="4421"/>
    <cellStyle name="Comma 112" xfId="4422"/>
    <cellStyle name="Comma 112 2" xfId="4423"/>
    <cellStyle name="Comma 112 3" xfId="4424"/>
    <cellStyle name="Comma 112 3 2" xfId="4425"/>
    <cellStyle name="Comma 113" xfId="4426"/>
    <cellStyle name="Comma 113 2" xfId="4427"/>
    <cellStyle name="Comma 113 3" xfId="4428"/>
    <cellStyle name="Comma 113 3 2" xfId="4429"/>
    <cellStyle name="Comma 114" xfId="4430"/>
    <cellStyle name="Comma 114 2" xfId="4431"/>
    <cellStyle name="Comma 114 3" xfId="4432"/>
    <cellStyle name="Comma 114 3 2" xfId="4433"/>
    <cellStyle name="Comma 115" xfId="4434"/>
    <cellStyle name="Comma 115 2" xfId="4435"/>
    <cellStyle name="Comma 115 3" xfId="4436"/>
    <cellStyle name="Comma 115 3 2" xfId="4437"/>
    <cellStyle name="Comma 116" xfId="4438"/>
    <cellStyle name="Comma 116 2" xfId="4439"/>
    <cellStyle name="Comma 116 3" xfId="4440"/>
    <cellStyle name="Comma 116 3 2" xfId="4441"/>
    <cellStyle name="Comma 117" xfId="4442"/>
    <cellStyle name="Comma 117 2" xfId="4443"/>
    <cellStyle name="Comma 117 3" xfId="4444"/>
    <cellStyle name="Comma 117 3 2" xfId="4445"/>
    <cellStyle name="Comma 118" xfId="4446"/>
    <cellStyle name="Comma 118 2" xfId="4447"/>
    <cellStyle name="Comma 118 3" xfId="4448"/>
    <cellStyle name="Comma 118 3 2" xfId="4449"/>
    <cellStyle name="Comma 119" xfId="4450"/>
    <cellStyle name="Comma 119 2" xfId="4451"/>
    <cellStyle name="Comma 119 3" xfId="4452"/>
    <cellStyle name="Comma 119 3 2" xfId="4453"/>
    <cellStyle name="Comma 12" xfId="4454"/>
    <cellStyle name="Comma 12 2" xfId="4455"/>
    <cellStyle name="Comma 12 3" xfId="4456"/>
    <cellStyle name="Comma 120" xfId="4457"/>
    <cellStyle name="Comma 120 2" xfId="4458"/>
    <cellStyle name="Comma 120 3" xfId="4459"/>
    <cellStyle name="Comma 120 3 2" xfId="4460"/>
    <cellStyle name="Comma 121" xfId="4461"/>
    <cellStyle name="Comma 121 2" xfId="4462"/>
    <cellStyle name="Comma 121 3" xfId="4463"/>
    <cellStyle name="Comma 121 3 2" xfId="4464"/>
    <cellStyle name="Comma 122" xfId="4465"/>
    <cellStyle name="Comma 122 2" xfId="4466"/>
    <cellStyle name="Comma 122 3" xfId="4467"/>
    <cellStyle name="Comma 122 3 2" xfId="4468"/>
    <cellStyle name="Comma 123" xfId="4469"/>
    <cellStyle name="Comma 123 2" xfId="4470"/>
    <cellStyle name="Comma 123 3" xfId="4471"/>
    <cellStyle name="Comma 123 3 2" xfId="4472"/>
    <cellStyle name="Comma 124" xfId="4473"/>
    <cellStyle name="Comma 124 2" xfId="4474"/>
    <cellStyle name="Comma 124 3" xfId="4475"/>
    <cellStyle name="Comma 124 3 2" xfId="4476"/>
    <cellStyle name="Comma 125" xfId="4477"/>
    <cellStyle name="Comma 125 2" xfId="4478"/>
    <cellStyle name="Comma 125 3" xfId="4479"/>
    <cellStyle name="Comma 125 3 2" xfId="4480"/>
    <cellStyle name="Comma 126" xfId="4481"/>
    <cellStyle name="Comma 126 2" xfId="4482"/>
    <cellStyle name="Comma 126 3" xfId="4483"/>
    <cellStyle name="Comma 126 3 2" xfId="4484"/>
    <cellStyle name="Comma 127" xfId="4485"/>
    <cellStyle name="Comma 127 2" xfId="4486"/>
    <cellStyle name="Comma 127 3" xfId="4487"/>
    <cellStyle name="Comma 127 3 2" xfId="4488"/>
    <cellStyle name="Comma 128" xfId="4489"/>
    <cellStyle name="Comma 128 2" xfId="4490"/>
    <cellStyle name="Comma 128 3" xfId="4491"/>
    <cellStyle name="Comma 128 3 2" xfId="4492"/>
    <cellStyle name="Comma 129" xfId="4493"/>
    <cellStyle name="Comma 129 2" xfId="4494"/>
    <cellStyle name="Comma 129 3" xfId="4495"/>
    <cellStyle name="Comma 129 3 2" xfId="4496"/>
    <cellStyle name="Comma 13" xfId="4497"/>
    <cellStyle name="Comma 13 2" xfId="4498"/>
    <cellStyle name="Comma 13 3" xfId="4499"/>
    <cellStyle name="Comma 130" xfId="4500"/>
    <cellStyle name="Comma 130 2" xfId="4501"/>
    <cellStyle name="Comma 130 3" xfId="4502"/>
    <cellStyle name="Comma 130 3 2" xfId="4503"/>
    <cellStyle name="Comma 131" xfId="4504"/>
    <cellStyle name="Comma 131 2" xfId="4505"/>
    <cellStyle name="Comma 131 3" xfId="4506"/>
    <cellStyle name="Comma 131 3 2" xfId="4507"/>
    <cellStyle name="Comma 132" xfId="4508"/>
    <cellStyle name="Comma 132 2" xfId="4509"/>
    <cellStyle name="Comma 132 3" xfId="4510"/>
    <cellStyle name="Comma 132 3 2" xfId="4511"/>
    <cellStyle name="Comma 133" xfId="4512"/>
    <cellStyle name="Comma 133 2" xfId="4513"/>
    <cellStyle name="Comma 133 3" xfId="4514"/>
    <cellStyle name="Comma 133 3 2" xfId="4515"/>
    <cellStyle name="Comma 134" xfId="4516"/>
    <cellStyle name="Comma 134 2" xfId="4517"/>
    <cellStyle name="Comma 134 3" xfId="4518"/>
    <cellStyle name="Comma 134 3 2" xfId="4519"/>
    <cellStyle name="Comma 135" xfId="4520"/>
    <cellStyle name="Comma 135 2" xfId="4521"/>
    <cellStyle name="Comma 135 3" xfId="4522"/>
    <cellStyle name="Comma 135 3 2" xfId="4523"/>
    <cellStyle name="Comma 136" xfId="4524"/>
    <cellStyle name="Comma 136 2" xfId="4525"/>
    <cellStyle name="Comma 136 3" xfId="4526"/>
    <cellStyle name="Comma 136 3 2" xfId="4527"/>
    <cellStyle name="Comma 137" xfId="4528"/>
    <cellStyle name="Comma 137 2" xfId="4529"/>
    <cellStyle name="Comma 137 3" xfId="4530"/>
    <cellStyle name="Comma 137 3 2" xfId="4531"/>
    <cellStyle name="Comma 138" xfId="4532"/>
    <cellStyle name="Comma 138 2" xfId="4533"/>
    <cellStyle name="Comma 138 3" xfId="4534"/>
    <cellStyle name="Comma 138 3 2" xfId="4535"/>
    <cellStyle name="Comma 139" xfId="4536"/>
    <cellStyle name="Comma 139 2" xfId="4537"/>
    <cellStyle name="Comma 139 3" xfId="4538"/>
    <cellStyle name="Comma 139 3 2" xfId="4539"/>
    <cellStyle name="Comma 14" xfId="4540"/>
    <cellStyle name="Comma 14 2" xfId="4541"/>
    <cellStyle name="Comma 140" xfId="4542"/>
    <cellStyle name="Comma 140 2" xfId="4543"/>
    <cellStyle name="Comma 140 3" xfId="4544"/>
    <cellStyle name="Comma 140 3 2" xfId="4545"/>
    <cellStyle name="Comma 141" xfId="4546"/>
    <cellStyle name="Comma 141 2" xfId="4547"/>
    <cellStyle name="Comma 141 3" xfId="4548"/>
    <cellStyle name="Comma 141 3 2" xfId="4549"/>
    <cellStyle name="Comma 142" xfId="4550"/>
    <cellStyle name="Comma 142 2" xfId="4551"/>
    <cellStyle name="Comma 142 3" xfId="4552"/>
    <cellStyle name="Comma 142 3 2" xfId="4553"/>
    <cellStyle name="Comma 143" xfId="4554"/>
    <cellStyle name="Comma 143 2" xfId="4555"/>
    <cellStyle name="Comma 143 3" xfId="4556"/>
    <cellStyle name="Comma 143 3 2" xfId="4557"/>
    <cellStyle name="Comma 144" xfId="4558"/>
    <cellStyle name="Comma 144 2" xfId="4559"/>
    <cellStyle name="Comma 144 3" xfId="4560"/>
    <cellStyle name="Comma 144 3 2" xfId="4561"/>
    <cellStyle name="Comma 145" xfId="4562"/>
    <cellStyle name="Comma 145 2" xfId="4563"/>
    <cellStyle name="Comma 145 2 2" xfId="4564"/>
    <cellStyle name="Comma 146" xfId="4565"/>
    <cellStyle name="Comma 146 2" xfId="4566"/>
    <cellStyle name="Comma 146 2 2" xfId="4567"/>
    <cellStyle name="Comma 146 2 3" xfId="4568"/>
    <cellStyle name="Comma 146 3" xfId="4569"/>
    <cellStyle name="Comma 146 4" xfId="4570"/>
    <cellStyle name="Comma 147" xfId="4571"/>
    <cellStyle name="Comma 147 2" xfId="4572"/>
    <cellStyle name="Comma 148" xfId="4573"/>
    <cellStyle name="Comma 148 2" xfId="4574"/>
    <cellStyle name="Comma 149" xfId="4575"/>
    <cellStyle name="Comma 149 2" xfId="4576"/>
    <cellStyle name="Comma 15" xfId="4577"/>
    <cellStyle name="Comma 15 2" xfId="4578"/>
    <cellStyle name="Comma 15 3" xfId="4579"/>
    <cellStyle name="Comma 150" xfId="4580"/>
    <cellStyle name="Comma 150 2" xfId="4581"/>
    <cellStyle name="Comma 151" xfId="4582"/>
    <cellStyle name="Comma 151 2" xfId="4583"/>
    <cellStyle name="Comma 152" xfId="4584"/>
    <cellStyle name="Comma 152 2" xfId="4585"/>
    <cellStyle name="Comma 153" xfId="4586"/>
    <cellStyle name="Comma 153 2" xfId="4587"/>
    <cellStyle name="Comma 154" xfId="4588"/>
    <cellStyle name="Comma 154 2" xfId="4589"/>
    <cellStyle name="Comma 155" xfId="4590"/>
    <cellStyle name="Comma 155 2" xfId="4591"/>
    <cellStyle name="Comma 156" xfId="4592"/>
    <cellStyle name="Comma 156 2" xfId="4593"/>
    <cellStyle name="Comma 157" xfId="4594"/>
    <cellStyle name="Comma 157 2" xfId="4595"/>
    <cellStyle name="Comma 158" xfId="4596"/>
    <cellStyle name="Comma 158 2" xfId="4597"/>
    <cellStyle name="Comma 159" xfId="4598"/>
    <cellStyle name="Comma 159 2" xfId="4599"/>
    <cellStyle name="Comma 16" xfId="4600"/>
    <cellStyle name="Comma 16 2" xfId="4601"/>
    <cellStyle name="Comma 16 3" xfId="4602"/>
    <cellStyle name="Comma 160" xfId="4603"/>
    <cellStyle name="Comma 160 2" xfId="4604"/>
    <cellStyle name="Comma 161" xfId="4605"/>
    <cellStyle name="Comma 161 2" xfId="4606"/>
    <cellStyle name="Comma 162" xfId="4607"/>
    <cellStyle name="Comma 162 2" xfId="4608"/>
    <cellStyle name="Comma 163" xfId="4609"/>
    <cellStyle name="Comma 163 2" xfId="4610"/>
    <cellStyle name="Comma 164" xfId="4611"/>
    <cellStyle name="Comma 164 2" xfId="4612"/>
    <cellStyle name="Comma 165" xfId="4613"/>
    <cellStyle name="Comma 165 2" xfId="4614"/>
    <cellStyle name="Comma 166" xfId="4615"/>
    <cellStyle name="Comma 166 2" xfId="4616"/>
    <cellStyle name="Comma 167" xfId="4617"/>
    <cellStyle name="Comma 167 2" xfId="4618"/>
    <cellStyle name="Comma 168" xfId="4619"/>
    <cellStyle name="Comma 168 2" xfId="4620"/>
    <cellStyle name="Comma 169" xfId="4621"/>
    <cellStyle name="Comma 169 2" xfId="4622"/>
    <cellStyle name="Comma 17" xfId="4623"/>
    <cellStyle name="Comma 17 2" xfId="4624"/>
    <cellStyle name="Comma 17 2 2" xfId="4625"/>
    <cellStyle name="Comma 17 2 2 2" xfId="4626"/>
    <cellStyle name="Comma 17 2 3" xfId="4627"/>
    <cellStyle name="Comma 17 3" xfId="4628"/>
    <cellStyle name="Comma 170" xfId="4629"/>
    <cellStyle name="Comma 170 2" xfId="4630"/>
    <cellStyle name="Comma 171" xfId="4631"/>
    <cellStyle name="Comma 171 2" xfId="4632"/>
    <cellStyle name="Comma 172" xfId="4633"/>
    <cellStyle name="Comma 172 2" xfId="4634"/>
    <cellStyle name="Comma 173" xfId="4635"/>
    <cellStyle name="Comma 173 2" xfId="4636"/>
    <cellStyle name="Comma 174" xfId="4637"/>
    <cellStyle name="Comma 174 2" xfId="4638"/>
    <cellStyle name="Comma 175" xfId="4639"/>
    <cellStyle name="Comma 175 2" xfId="4640"/>
    <cellStyle name="Comma 176" xfId="4641"/>
    <cellStyle name="Comma 176 2" xfId="4642"/>
    <cellStyle name="Comma 177" xfId="4643"/>
    <cellStyle name="Comma 177 2" xfId="4644"/>
    <cellStyle name="Comma 178" xfId="4645"/>
    <cellStyle name="Comma 178 2" xfId="4646"/>
    <cellStyle name="Comma 179" xfId="4647"/>
    <cellStyle name="Comma 179 2" xfId="4648"/>
    <cellStyle name="Comma 18" xfId="4649"/>
    <cellStyle name="Comma 18 2" xfId="4650"/>
    <cellStyle name="Comma 18 3" xfId="4651"/>
    <cellStyle name="Comma 180" xfId="4652"/>
    <cellStyle name="Comma 180 2" xfId="4653"/>
    <cellStyle name="Comma 181" xfId="4654"/>
    <cellStyle name="Comma 181 2" xfId="4655"/>
    <cellStyle name="Comma 182" xfId="4656"/>
    <cellStyle name="Comma 182 2" xfId="4657"/>
    <cellStyle name="Comma 183" xfId="4658"/>
    <cellStyle name="Comma 183 2" xfId="4659"/>
    <cellStyle name="Comma 184" xfId="4660"/>
    <cellStyle name="Comma 185" xfId="4661"/>
    <cellStyle name="Comma 186" xfId="4662"/>
    <cellStyle name="Comma 187" xfId="4663"/>
    <cellStyle name="Comma 188" xfId="4664"/>
    <cellStyle name="Comma 189" xfId="4665"/>
    <cellStyle name="Comma 19" xfId="4666"/>
    <cellStyle name="Comma 19 2" xfId="4667"/>
    <cellStyle name="Comma 19 3" xfId="4668"/>
    <cellStyle name="Comma 19 4" xfId="4669"/>
    <cellStyle name="Comma 190" xfId="4670"/>
    <cellStyle name="Comma 191" xfId="4671"/>
    <cellStyle name="Comma 192" xfId="4672"/>
    <cellStyle name="Comma 193" xfId="4673"/>
    <cellStyle name="Comma 194" xfId="4674"/>
    <cellStyle name="Comma 195" xfId="4675"/>
    <cellStyle name="Comma 195 2" xfId="4676"/>
    <cellStyle name="Comma 195 3" xfId="4677"/>
    <cellStyle name="Comma 195 4" xfId="4678"/>
    <cellStyle name="Comma 195 4 2" xfId="4679"/>
    <cellStyle name="Comma 196" xfId="4680"/>
    <cellStyle name="Comma 196 2" xfId="4681"/>
    <cellStyle name="Comma 196 3" xfId="4682"/>
    <cellStyle name="Comma 196 3 2" xfId="4683"/>
    <cellStyle name="Comma 197" xfId="4684"/>
    <cellStyle name="Comma 198" xfId="4685"/>
    <cellStyle name="Comma 199" xfId="4686"/>
    <cellStyle name="Comma 2" xfId="4687"/>
    <cellStyle name="Comma 2 10" xfId="4688"/>
    <cellStyle name="Comma 2 19" xfId="4689"/>
    <cellStyle name="Comma 2 2" xfId="4690"/>
    <cellStyle name="Comma 2 2 2" xfId="4691"/>
    <cellStyle name="Comma 2 2 2 2" xfId="4692"/>
    <cellStyle name="Comma 2 2 2 3" xfId="4693"/>
    <cellStyle name="Comma 2 2 3" xfId="4694"/>
    <cellStyle name="Comma 2 3" xfId="4695"/>
    <cellStyle name="Comma 2 3 2" xfId="4696"/>
    <cellStyle name="Comma 2 3 3" xfId="4697"/>
    <cellStyle name="Comma 2 3 4" xfId="4698"/>
    <cellStyle name="Comma 2 3 5" xfId="4699"/>
    <cellStyle name="Comma 2 4" xfId="4700"/>
    <cellStyle name="Comma 2 4 2" xfId="4701"/>
    <cellStyle name="Comma 2 4 3" xfId="4702"/>
    <cellStyle name="Comma 2 4 4" xfId="4703"/>
    <cellStyle name="Comma 2 5" xfId="4704"/>
    <cellStyle name="Comma 2 5 2" xfId="4705"/>
    <cellStyle name="Comma 2 5 3" xfId="4706"/>
    <cellStyle name="Comma 2 6" xfId="4707"/>
    <cellStyle name="Comma 2 6 2" xfId="4708"/>
    <cellStyle name="Comma 2 6 3" xfId="4709"/>
    <cellStyle name="Comma 2 7" xfId="4710"/>
    <cellStyle name="Comma 2 7 2" xfId="4711"/>
    <cellStyle name="Comma 2 7 3" xfId="4712"/>
    <cellStyle name="Comma 2 8" xfId="4713"/>
    <cellStyle name="Comma 2 9" xfId="4714"/>
    <cellStyle name="Comma 2 9 2" xfId="4715"/>
    <cellStyle name="Comma 2_GTO recharge" xfId="4716"/>
    <cellStyle name="Comma 20" xfId="4717"/>
    <cellStyle name="Comma 20 2" xfId="4718"/>
    <cellStyle name="Comma 20 3" xfId="4719"/>
    <cellStyle name="Comma 200" xfId="4720"/>
    <cellStyle name="Comma 201" xfId="4721"/>
    <cellStyle name="Comma 202" xfId="4722"/>
    <cellStyle name="Comma 203" xfId="4723"/>
    <cellStyle name="Comma 204" xfId="4724"/>
    <cellStyle name="Comma 204 2" xfId="4725"/>
    <cellStyle name="Comma 204 3" xfId="4726"/>
    <cellStyle name="Comma 204 3 2" xfId="4727"/>
    <cellStyle name="Comma 205" xfId="4728"/>
    <cellStyle name="Comma 205 2" xfId="4729"/>
    <cellStyle name="Comma 205 3" xfId="4730"/>
    <cellStyle name="Comma 206" xfId="4731"/>
    <cellStyle name="Comma 206 2" xfId="4732"/>
    <cellStyle name="Comma 207" xfId="4733"/>
    <cellStyle name="Comma 207 2" xfId="4734"/>
    <cellStyle name="Comma 208" xfId="4735"/>
    <cellStyle name="Comma 208 2" xfId="4736"/>
    <cellStyle name="Comma 209" xfId="4737"/>
    <cellStyle name="Comma 209 2" xfId="4738"/>
    <cellStyle name="Comma 21" xfId="4739"/>
    <cellStyle name="Comma 21 2" xfId="4740"/>
    <cellStyle name="Comma 21 3" xfId="4741"/>
    <cellStyle name="Comma 210" xfId="4742"/>
    <cellStyle name="Comma 210 2" xfId="4743"/>
    <cellStyle name="Comma 211" xfId="4744"/>
    <cellStyle name="Comma 211 2" xfId="4745"/>
    <cellStyle name="Comma 212" xfId="4746"/>
    <cellStyle name="Comma 212 2" xfId="4747"/>
    <cellStyle name="Comma 213" xfId="4748"/>
    <cellStyle name="Comma 213 2" xfId="4749"/>
    <cellStyle name="Comma 214" xfId="4750"/>
    <cellStyle name="Comma 214 2" xfId="4751"/>
    <cellStyle name="Comma 215" xfId="4752"/>
    <cellStyle name="Comma 215 2" xfId="4753"/>
    <cellStyle name="Comma 216" xfId="4754"/>
    <cellStyle name="Comma 217" xfId="4755"/>
    <cellStyle name="Comma 218" xfId="4756"/>
    <cellStyle name="Comma 219" xfId="4757"/>
    <cellStyle name="Comma 22" xfId="4758"/>
    <cellStyle name="Comma 22 2" xfId="4759"/>
    <cellStyle name="Comma 22 3" xfId="4760"/>
    <cellStyle name="Comma 220" xfId="4761"/>
    <cellStyle name="Comma 221" xfId="4762"/>
    <cellStyle name="Comma 222" xfId="4763"/>
    <cellStyle name="Comma 223" xfId="4764"/>
    <cellStyle name="Comma 224" xfId="4765"/>
    <cellStyle name="Comma 225" xfId="4766"/>
    <cellStyle name="Comma 226" xfId="4767"/>
    <cellStyle name="Comma 227" xfId="4768"/>
    <cellStyle name="Comma 228" xfId="4769"/>
    <cellStyle name="Comma 229" xfId="4770"/>
    <cellStyle name="Comma 23" xfId="4771"/>
    <cellStyle name="Comma 23 2" xfId="4772"/>
    <cellStyle name="Comma 23 3" xfId="4773"/>
    <cellStyle name="Comma 230" xfId="4774"/>
    <cellStyle name="Comma 231" xfId="4775"/>
    <cellStyle name="Comma 232" xfId="4776"/>
    <cellStyle name="Comma 233" xfId="4777"/>
    <cellStyle name="Comma 234" xfId="4778"/>
    <cellStyle name="Comma 235" xfId="4779"/>
    <cellStyle name="Comma 236" xfId="4780"/>
    <cellStyle name="Comma 237" xfId="4781"/>
    <cellStyle name="Comma 237 2" xfId="4782"/>
    <cellStyle name="Comma 238" xfId="4783"/>
    <cellStyle name="Comma 239" xfId="4784"/>
    <cellStyle name="Comma 24" xfId="4785"/>
    <cellStyle name="Comma 24 2" xfId="4786"/>
    <cellStyle name="Comma 24 3" xfId="4787"/>
    <cellStyle name="Comma 240" xfId="4788"/>
    <cellStyle name="Comma 241" xfId="4789"/>
    <cellStyle name="Comma 242" xfId="4790"/>
    <cellStyle name="Comma 243" xfId="4791"/>
    <cellStyle name="Comma 244" xfId="4792"/>
    <cellStyle name="Comma 245" xfId="4793"/>
    <cellStyle name="Comma 246" xfId="4794"/>
    <cellStyle name="Comma 247" xfId="4795"/>
    <cellStyle name="Comma 248" xfId="4796"/>
    <cellStyle name="Comma 249" xfId="4797"/>
    <cellStyle name="Comma 25" xfId="4798"/>
    <cellStyle name="Comma 25 2" xfId="4799"/>
    <cellStyle name="Comma 25 3" xfId="4800"/>
    <cellStyle name="Comma 250" xfId="4801"/>
    <cellStyle name="Comma 251" xfId="4802"/>
    <cellStyle name="Comma 252" xfId="4803"/>
    <cellStyle name="Comma 253" xfId="4804"/>
    <cellStyle name="Comma 254" xfId="4805"/>
    <cellStyle name="Comma 255" xfId="4806"/>
    <cellStyle name="Comma 256" xfId="4807"/>
    <cellStyle name="Comma 257" xfId="4808"/>
    <cellStyle name="Comma 258" xfId="4809"/>
    <cellStyle name="Comma 259" xfId="4810"/>
    <cellStyle name="Comma 26" xfId="4811"/>
    <cellStyle name="Comma 26 2" xfId="4812"/>
    <cellStyle name="Comma 26 3" xfId="4813"/>
    <cellStyle name="Comma 260" xfId="4814"/>
    <cellStyle name="Comma 261" xfId="4815"/>
    <cellStyle name="Comma 262" xfId="4816"/>
    <cellStyle name="Comma 263" xfId="4817"/>
    <cellStyle name="Comma 264" xfId="4818"/>
    <cellStyle name="Comma 265" xfId="4819"/>
    <cellStyle name="Comma 266" xfId="4820"/>
    <cellStyle name="Comma 267" xfId="4821"/>
    <cellStyle name="Comma 268" xfId="4822"/>
    <cellStyle name="Comma 269" xfId="4823"/>
    <cellStyle name="Comma 27" xfId="4824"/>
    <cellStyle name="Comma 27 2" xfId="4825"/>
    <cellStyle name="Comma 27 3" xfId="4826"/>
    <cellStyle name="Comma 270" xfId="4827"/>
    <cellStyle name="Comma 271" xfId="4828"/>
    <cellStyle name="Comma 272" xfId="4829"/>
    <cellStyle name="Comma 273" xfId="4830"/>
    <cellStyle name="Comma 274" xfId="4831"/>
    <cellStyle name="Comma 275" xfId="4832"/>
    <cellStyle name="Comma 276" xfId="4833"/>
    <cellStyle name="Comma 277" xfId="4834"/>
    <cellStyle name="Comma 278" xfId="4835"/>
    <cellStyle name="Comma 279" xfId="4836"/>
    <cellStyle name="Comma 28" xfId="4837"/>
    <cellStyle name="Comma 28 2" xfId="4838"/>
    <cellStyle name="Comma 28 3" xfId="4839"/>
    <cellStyle name="Comma 280" xfId="4840"/>
    <cellStyle name="Comma 281" xfId="4841"/>
    <cellStyle name="Comma 282" xfId="4842"/>
    <cellStyle name="Comma 283" xfId="4843"/>
    <cellStyle name="Comma 29" xfId="4844"/>
    <cellStyle name="Comma 29 2" xfId="4845"/>
    <cellStyle name="Comma 29 3" xfId="4846"/>
    <cellStyle name="Comma 3" xfId="4847"/>
    <cellStyle name="Comma 3 10" xfId="4848"/>
    <cellStyle name="Comma 3 11" xfId="4849"/>
    <cellStyle name="Comma 3 12" xfId="4850"/>
    <cellStyle name="Comma 3 12 2" xfId="4851"/>
    <cellStyle name="Comma 3 2" xfId="4852"/>
    <cellStyle name="Comma 3 2 2" xfId="4853"/>
    <cellStyle name="Comma 3 2 2 2" xfId="4854"/>
    <cellStyle name="Comma 3 2 3" xfId="4855"/>
    <cellStyle name="Comma 3 3" xfId="4856"/>
    <cellStyle name="Comma 3 3 2" xfId="4857"/>
    <cellStyle name="Comma 3 3 2 2" xfId="4858"/>
    <cellStyle name="Comma 3 3 2 3" xfId="4859"/>
    <cellStyle name="Comma 3 3 3" xfId="4860"/>
    <cellStyle name="Comma 3 3 4" xfId="4861"/>
    <cellStyle name="Comma 3 4" xfId="4862"/>
    <cellStyle name="Comma 3 4 2" xfId="4863"/>
    <cellStyle name="Comma 3 4 3" xfId="4864"/>
    <cellStyle name="Comma 3 5" xfId="4865"/>
    <cellStyle name="Comma 3 6" xfId="4866"/>
    <cellStyle name="Comma 3 7" xfId="4867"/>
    <cellStyle name="Comma 3 8" xfId="4868"/>
    <cellStyle name="Comma 3 9" xfId="4869"/>
    <cellStyle name="Comma 30" xfId="4870"/>
    <cellStyle name="Comma 30 2" xfId="4871"/>
    <cellStyle name="Comma 30 3" xfId="4872"/>
    <cellStyle name="Comma 31" xfId="4873"/>
    <cellStyle name="Comma 31 2" xfId="4874"/>
    <cellStyle name="Comma 31 3" xfId="4875"/>
    <cellStyle name="Comma 32" xfId="4876"/>
    <cellStyle name="Comma 32 2" xfId="4877"/>
    <cellStyle name="Comma 32 3" xfId="4878"/>
    <cellStyle name="Comma 33" xfId="4879"/>
    <cellStyle name="Comma 33 2" xfId="4880"/>
    <cellStyle name="Comma 33 3" xfId="4881"/>
    <cellStyle name="Comma 34" xfId="4882"/>
    <cellStyle name="Comma 34 2" xfId="4883"/>
    <cellStyle name="Comma 34 3" xfId="4884"/>
    <cellStyle name="Comma 35" xfId="4885"/>
    <cellStyle name="Comma 35 2" xfId="4886"/>
    <cellStyle name="Comma 35 3" xfId="4887"/>
    <cellStyle name="Comma 36" xfId="4888"/>
    <cellStyle name="Comma 36 2" xfId="4889"/>
    <cellStyle name="Comma 36 3" xfId="4890"/>
    <cellStyle name="Comma 37" xfId="4891"/>
    <cellStyle name="Comma 37 2" xfId="4892"/>
    <cellStyle name="Comma 37 3" xfId="4893"/>
    <cellStyle name="Comma 38" xfId="4894"/>
    <cellStyle name="Comma 38 2" xfId="4895"/>
    <cellStyle name="Comma 38 3" xfId="4896"/>
    <cellStyle name="Comma 39" xfId="4897"/>
    <cellStyle name="Comma 39 2" xfId="4898"/>
    <cellStyle name="Comma 39 3" xfId="4899"/>
    <cellStyle name="Comma 4" xfId="4900"/>
    <cellStyle name="Comma 4 2" xfId="4901"/>
    <cellStyle name="Comma 4 2 2" xfId="4902"/>
    <cellStyle name="Comma 4 2 2 2" xfId="4903"/>
    <cellStyle name="Comma 4 2 2 3" xfId="4904"/>
    <cellStyle name="Comma 4 2 3" xfId="4905"/>
    <cellStyle name="Comma 4 2_20SDM" xfId="4906"/>
    <cellStyle name="Comma 4 3" xfId="4907"/>
    <cellStyle name="Comma 4 3 2" xfId="4908"/>
    <cellStyle name="Comma 4 4" xfId="4909"/>
    <cellStyle name="Comma 4 4 2" xfId="4910"/>
    <cellStyle name="Comma 4 4 3" xfId="4911"/>
    <cellStyle name="Comma 4 5" xfId="4912"/>
    <cellStyle name="Comma 4_20SDM" xfId="4913"/>
    <cellStyle name="Comma 40" xfId="4914"/>
    <cellStyle name="Comma 40 2" xfId="4915"/>
    <cellStyle name="Comma 40 3" xfId="4916"/>
    <cellStyle name="Comma 41" xfId="4917"/>
    <cellStyle name="Comma 41 2" xfId="4918"/>
    <cellStyle name="Comma 41 3" xfId="4919"/>
    <cellStyle name="Comma 41 4" xfId="4920"/>
    <cellStyle name="Comma 42" xfId="4921"/>
    <cellStyle name="Comma 42 2" xfId="4922"/>
    <cellStyle name="Comma 42 3" xfId="4923"/>
    <cellStyle name="Comma 42 4" xfId="4924"/>
    <cellStyle name="Comma 43" xfId="4925"/>
    <cellStyle name="Comma 43 2" xfId="4926"/>
    <cellStyle name="Comma 44" xfId="4927"/>
    <cellStyle name="Comma 44 2" xfId="4928"/>
    <cellStyle name="Comma 45" xfId="4929"/>
    <cellStyle name="Comma 45 2" xfId="4930"/>
    <cellStyle name="Comma 46" xfId="4931"/>
    <cellStyle name="Comma 46 2" xfId="4932"/>
    <cellStyle name="Comma 47" xfId="4933"/>
    <cellStyle name="Comma 47 2" xfId="4934"/>
    <cellStyle name="Comma 48" xfId="4935"/>
    <cellStyle name="Comma 48 2" xfId="4936"/>
    <cellStyle name="Comma 48 3" xfId="4937"/>
    <cellStyle name="Comma 48 4" xfId="4938"/>
    <cellStyle name="Comma 48 5" xfId="4939"/>
    <cellStyle name="Comma 49" xfId="4940"/>
    <cellStyle name="Comma 49 2" xfId="4941"/>
    <cellStyle name="Comma 49 3" xfId="4942"/>
    <cellStyle name="Comma 49_20SDM" xfId="4943"/>
    <cellStyle name="Comma 5" xfId="4944"/>
    <cellStyle name="Comma 5 10" xfId="4945"/>
    <cellStyle name="Comma 5 10 2" xfId="4946"/>
    <cellStyle name="Comma 5 11" xfId="4947"/>
    <cellStyle name="Comma 5 12" xfId="4948"/>
    <cellStyle name="Comma 5 12 2" xfId="4949"/>
    <cellStyle name="Comma 5 13" xfId="4950"/>
    <cellStyle name="Comma 5 2" xfId="4951"/>
    <cellStyle name="Comma 5 2 2" xfId="4952"/>
    <cellStyle name="Comma 5 2 2 2" xfId="4953"/>
    <cellStyle name="Comma 5 2 2 3" xfId="4954"/>
    <cellStyle name="Comma 5 2 3" xfId="4955"/>
    <cellStyle name="Comma 5 2 4" xfId="4956"/>
    <cellStyle name="Comma 5 3" xfId="4957"/>
    <cellStyle name="Comma 5 3 2" xfId="4958"/>
    <cellStyle name="Comma 5 3 3" xfId="4959"/>
    <cellStyle name="Comma 5 3 4" xfId="4960"/>
    <cellStyle name="Comma 5 4" xfId="4961"/>
    <cellStyle name="Comma 5 4 2" xfId="4962"/>
    <cellStyle name="Comma 5 4 3" xfId="4963"/>
    <cellStyle name="Comma 5 4 4" xfId="4964"/>
    <cellStyle name="Comma 5 5" xfId="4965"/>
    <cellStyle name="Comma 5 5 2" xfId="4966"/>
    <cellStyle name="Comma 5 6" xfId="4967"/>
    <cellStyle name="Comma 5 6 2" xfId="4968"/>
    <cellStyle name="Comma 5 7" xfId="4969"/>
    <cellStyle name="Comma 5 7 2" xfId="4970"/>
    <cellStyle name="Comma 5 8" xfId="4971"/>
    <cellStyle name="Comma 5 8 2" xfId="4972"/>
    <cellStyle name="Comma 5 9" xfId="4973"/>
    <cellStyle name="Comma 5 9 2" xfId="4974"/>
    <cellStyle name="Comma 5_20SDM" xfId="4975"/>
    <cellStyle name="Comma 50" xfId="4976"/>
    <cellStyle name="Comma 50 2" xfId="4977"/>
    <cellStyle name="Comma 50 3" xfId="4978"/>
    <cellStyle name="Comma 50_20SDM" xfId="4979"/>
    <cellStyle name="Comma 51" xfId="4980"/>
    <cellStyle name="Comma 51 2" xfId="4981"/>
    <cellStyle name="Comma 51 3" xfId="4982"/>
    <cellStyle name="Comma 51 4" xfId="4983"/>
    <cellStyle name="Comma 51_20SDM" xfId="4984"/>
    <cellStyle name="Comma 52" xfId="4985"/>
    <cellStyle name="Comma 52 2" xfId="4986"/>
    <cellStyle name="Comma 52 3" xfId="4987"/>
    <cellStyle name="Comma 52 4" xfId="4988"/>
    <cellStyle name="Comma 52_20SDM" xfId="4989"/>
    <cellStyle name="Comma 53" xfId="4990"/>
    <cellStyle name="Comma 53 2" xfId="4991"/>
    <cellStyle name="Comma 53 3" xfId="4992"/>
    <cellStyle name="Comma 53 4" xfId="4993"/>
    <cellStyle name="Comma 53_20SDM" xfId="4994"/>
    <cellStyle name="Comma 54" xfId="4995"/>
    <cellStyle name="Comma 54 2" xfId="4996"/>
    <cellStyle name="Comma 54 3" xfId="4997"/>
    <cellStyle name="Comma 54 4" xfId="4998"/>
    <cellStyle name="Comma 54_20SDM" xfId="4999"/>
    <cellStyle name="Comma 55" xfId="5000"/>
    <cellStyle name="Comma 55 2" xfId="5001"/>
    <cellStyle name="Comma 55 3" xfId="5002"/>
    <cellStyle name="Comma 55 4" xfId="5003"/>
    <cellStyle name="Comma 55_20SDM" xfId="5004"/>
    <cellStyle name="Comma 56" xfId="5005"/>
    <cellStyle name="Comma 56 2" xfId="5006"/>
    <cellStyle name="Comma 56 3" xfId="5007"/>
    <cellStyle name="Comma 56 4" xfId="5008"/>
    <cellStyle name="Comma 56_20SDM" xfId="5009"/>
    <cellStyle name="Comma 57" xfId="5010"/>
    <cellStyle name="Comma 57 2" xfId="5011"/>
    <cellStyle name="Comma 57 3" xfId="5012"/>
    <cellStyle name="Comma 57_20SDM" xfId="5013"/>
    <cellStyle name="Comma 58" xfId="5014"/>
    <cellStyle name="Comma 58 2" xfId="5015"/>
    <cellStyle name="Comma 58 3" xfId="5016"/>
    <cellStyle name="Comma 59" xfId="5017"/>
    <cellStyle name="Comma 59 2" xfId="5018"/>
    <cellStyle name="Comma 6" xfId="5019"/>
    <cellStyle name="Comma 6 2" xfId="5020"/>
    <cellStyle name="Comma 6 3" xfId="5021"/>
    <cellStyle name="Comma 6 3 2" xfId="5022"/>
    <cellStyle name="Comma 6 3 3" xfId="5023"/>
    <cellStyle name="Comma 6 3 4" xfId="5024"/>
    <cellStyle name="Comma 6 4" xfId="5025"/>
    <cellStyle name="Comma 6 5" xfId="5026"/>
    <cellStyle name="Comma 60" xfId="5027"/>
    <cellStyle name="Comma 60 2" xfId="5028"/>
    <cellStyle name="Comma 61" xfId="5029"/>
    <cellStyle name="Comma 61 2" xfId="5030"/>
    <cellStyle name="Comma 62" xfId="5031"/>
    <cellStyle name="Comma 62 2" xfId="5032"/>
    <cellStyle name="Comma 63" xfId="5033"/>
    <cellStyle name="Comma 63 2" xfId="5034"/>
    <cellStyle name="Comma 64" xfId="5035"/>
    <cellStyle name="Comma 64 2" xfId="5036"/>
    <cellStyle name="Comma 65" xfId="5037"/>
    <cellStyle name="Comma 65 2" xfId="5038"/>
    <cellStyle name="Comma 66" xfId="5039"/>
    <cellStyle name="Comma 66 2" xfId="5040"/>
    <cellStyle name="Comma 67" xfId="5041"/>
    <cellStyle name="Comma 67 2" xfId="5042"/>
    <cellStyle name="Comma 68" xfId="5043"/>
    <cellStyle name="Comma 68 2" xfId="5044"/>
    <cellStyle name="Comma 69" xfId="5045"/>
    <cellStyle name="Comma 69 2" xfId="5046"/>
    <cellStyle name="Comma 7" xfId="5047"/>
    <cellStyle name="Comma 7 2" xfId="5048"/>
    <cellStyle name="Comma 7 2 2" xfId="5049"/>
    <cellStyle name="Comma 7 2 3" xfId="5050"/>
    <cellStyle name="Comma 7 3" xfId="5051"/>
    <cellStyle name="Comma 70" xfId="5052"/>
    <cellStyle name="Comma 70 2" xfId="5053"/>
    <cellStyle name="Comma 71" xfId="5054"/>
    <cellStyle name="Comma 71 2" xfId="5055"/>
    <cellStyle name="Comma 72" xfId="5056"/>
    <cellStyle name="Comma 72 2" xfId="5057"/>
    <cellStyle name="Comma 73" xfId="5058"/>
    <cellStyle name="Comma 73 2" xfId="5059"/>
    <cellStyle name="Comma 74" xfId="5060"/>
    <cellStyle name="Comma 74 2" xfId="5061"/>
    <cellStyle name="Comma 75" xfId="5062"/>
    <cellStyle name="Comma 75 2" xfId="5063"/>
    <cellStyle name="Comma 76" xfId="5064"/>
    <cellStyle name="Comma 76 2" xfId="5065"/>
    <cellStyle name="Comma 77" xfId="5066"/>
    <cellStyle name="Comma 77 2" xfId="5067"/>
    <cellStyle name="Comma 78" xfId="5068"/>
    <cellStyle name="Comma 78 2" xfId="5069"/>
    <cellStyle name="Comma 79" xfId="5070"/>
    <cellStyle name="Comma 79 2" xfId="5071"/>
    <cellStyle name="Comma 8" xfId="5072"/>
    <cellStyle name="Comma 8 2" xfId="5073"/>
    <cellStyle name="Comma 8 2 2" xfId="5074"/>
    <cellStyle name="Comma 8 2 3" xfId="5075"/>
    <cellStyle name="Comma 8 3" xfId="5076"/>
    <cellStyle name="Comma 80" xfId="5077"/>
    <cellStyle name="Comma 80 2" xfId="5078"/>
    <cellStyle name="Comma 81" xfId="5079"/>
    <cellStyle name="Comma 81 2" xfId="5080"/>
    <cellStyle name="Comma 82" xfId="5081"/>
    <cellStyle name="Comma 82 2" xfId="5082"/>
    <cellStyle name="Comma 83" xfId="5083"/>
    <cellStyle name="Comma 83 2" xfId="5084"/>
    <cellStyle name="Comma 84" xfId="5085"/>
    <cellStyle name="Comma 84 2" xfId="5086"/>
    <cellStyle name="Comma 85" xfId="5087"/>
    <cellStyle name="Comma 85 2" xfId="5088"/>
    <cellStyle name="Comma 86" xfId="5089"/>
    <cellStyle name="Comma 86 2" xfId="5090"/>
    <cellStyle name="Comma 87" xfId="5091"/>
    <cellStyle name="Comma 87 2" xfId="5092"/>
    <cellStyle name="Comma 88" xfId="5093"/>
    <cellStyle name="Comma 88 2" xfId="5094"/>
    <cellStyle name="Comma 89" xfId="5095"/>
    <cellStyle name="Comma 89 2" xfId="5096"/>
    <cellStyle name="Comma 9" xfId="5097"/>
    <cellStyle name="Comma 9 2" xfId="5098"/>
    <cellStyle name="Comma 9 2 2" xfId="5099"/>
    <cellStyle name="Comma 9 2 2 2" xfId="5100"/>
    <cellStyle name="Comma 9 2 3" xfId="5101"/>
    <cellStyle name="Comma 9 2 4" xfId="5102"/>
    <cellStyle name="Comma 9 3" xfId="5103"/>
    <cellStyle name="Comma 9 3 2" xfId="5104"/>
    <cellStyle name="Comma 9 3 3" xfId="5105"/>
    <cellStyle name="Comma 9 3 3 2" xfId="5106"/>
    <cellStyle name="Comma 9 4" xfId="5107"/>
    <cellStyle name="Comma 90" xfId="5108"/>
    <cellStyle name="Comma 90 2" xfId="5109"/>
    <cellStyle name="Comma 91" xfId="5110"/>
    <cellStyle name="Comma 91 2" xfId="5111"/>
    <cellStyle name="Comma 92" xfId="5112"/>
    <cellStyle name="Comma 92 2" xfId="5113"/>
    <cellStyle name="Comma 93" xfId="5114"/>
    <cellStyle name="Comma 93 2" xfId="5115"/>
    <cellStyle name="Comma 94" xfId="5116"/>
    <cellStyle name="Comma 94 2" xfId="5117"/>
    <cellStyle name="Comma 95" xfId="5118"/>
    <cellStyle name="Comma 95 2" xfId="5119"/>
    <cellStyle name="Comma 96" xfId="5120"/>
    <cellStyle name="Comma 96 2" xfId="5121"/>
    <cellStyle name="Comma 97" xfId="5122"/>
    <cellStyle name="Comma 97 2" xfId="5123"/>
    <cellStyle name="Comma 98" xfId="5124"/>
    <cellStyle name="Comma 98 2" xfId="5125"/>
    <cellStyle name="Comma 98 3" xfId="5126"/>
    <cellStyle name="Comma 98 4" xfId="5127"/>
    <cellStyle name="Comma 98 4 2" xfId="5128"/>
    <cellStyle name="Comma 99" xfId="5129"/>
    <cellStyle name="Comma 99 2" xfId="5130"/>
    <cellStyle name="Comma 99 3" xfId="5131"/>
    <cellStyle name="Comma 99 4" xfId="5132"/>
    <cellStyle name="Comma 99 5" xfId="5133"/>
    <cellStyle name="Comma 99 5 2" xfId="5134"/>
    <cellStyle name="Comma0" xfId="5135"/>
    <cellStyle name="Comma0 - Modelo1" xfId="5136"/>
    <cellStyle name="Comma0 - Style1" xfId="5137"/>
    <cellStyle name="Comma0_(26) Oct-09 (AL)" xfId="5138"/>
    <cellStyle name="Comma1 - Modelo2" xfId="5139"/>
    <cellStyle name="Comma1 - Style1" xfId="5140"/>
    <cellStyle name="Comma1 - Style2" xfId="5141"/>
    <cellStyle name="comment" xfId="5142"/>
    <cellStyle name="comment2" xfId="5143"/>
    <cellStyle name="Commg [0]_FOP1&amp;L_PLN0309_NewBrazil3007.xls Chart 2" xfId="5144"/>
    <cellStyle name="Commɡ [0]_FOP1&amp;L_PLN0309_NewBrazil3007.xls Chart 2" xfId="5145"/>
    <cellStyle name="CompanyName" xfId="5146"/>
    <cellStyle name="ContentsHyperlink" xfId="5147"/>
    <cellStyle name="Contract" xfId="5148"/>
    <cellStyle name="Convergence" xfId="5149"/>
    <cellStyle name="Copied" xfId="5150"/>
    <cellStyle name="Crosspull" xfId="5151"/>
    <cellStyle name="Curren - Style2" xfId="5152"/>
    <cellStyle name="Currency [£]" xfId="5153"/>
    <cellStyle name="Currency [00]" xfId="5154"/>
    <cellStyle name="Currency [2]" xfId="5155"/>
    <cellStyle name="Currency 0" xfId="5156"/>
    <cellStyle name="Currency 2" xfId="5157"/>
    <cellStyle name="Currency 2 2" xfId="5158"/>
    <cellStyle name="Currency 2 3" xfId="5159"/>
    <cellStyle name="Currency 2 4" xfId="5160"/>
    <cellStyle name="Currency 3" xfId="5161"/>
    <cellStyle name="Currency 4" xfId="5162"/>
    <cellStyle name="Currency 4 2" xfId="5163"/>
    <cellStyle name="Currency 5" xfId="5164"/>
    <cellStyle name="Currency 5 2" xfId="5165"/>
    <cellStyle name="Currency 6" xfId="5166"/>
    <cellStyle name="Currency 6 2" xfId="5167"/>
    <cellStyle name="Currency 6 3" xfId="5168"/>
    <cellStyle name="Currency 6 3 2" xfId="5169"/>
    <cellStyle name="Currency 7" xfId="5170"/>
    <cellStyle name="Currency 7 2" xfId="5171"/>
    <cellStyle name="Currency 7 3" xfId="5172"/>
    <cellStyle name="Currency 7 3 2" xfId="5173"/>
    <cellStyle name="Currency0" xfId="5174"/>
    <cellStyle name="Dash" xfId="5175"/>
    <cellStyle name="Data" xfId="5176"/>
    <cellStyle name="Data.LongPercent" xfId="5177"/>
    <cellStyle name="Data.NumPercent" xfId="5178"/>
    <cellStyle name="Data.NumShortPercent" xfId="5179"/>
    <cellStyle name="data_entry" xfId="5180"/>
    <cellStyle name="Data1" xfId="5181"/>
    <cellStyle name="Data2" xfId="5182"/>
    <cellStyle name="Data3" xfId="5183"/>
    <cellStyle name="Data4" xfId="5184"/>
    <cellStyle name="dataentry" xfId="5185"/>
    <cellStyle name="dataentry4" xfId="5186"/>
    <cellStyle name="Date" xfId="5187"/>
    <cellStyle name="Date - Style3" xfId="5188"/>
    <cellStyle name="Date Aligned" xfId="5189"/>
    <cellStyle name="Date Short" xfId="5190"/>
    <cellStyle name="Date_(26) Oct-09 (AL)" xfId="5191"/>
    <cellStyle name="Date1" xfId="5192"/>
    <cellStyle name="DateFormat" xfId="5193"/>
    <cellStyle name="DELTA" xfId="5194"/>
    <cellStyle name="Dezimal [0]_Country" xfId="5195"/>
    <cellStyle name="Dezimal_Country" xfId="5196"/>
    <cellStyle name="Dia" xfId="5197"/>
    <cellStyle name="Dollar" xfId="5198"/>
    <cellStyle name="Dotted Line" xfId="5199"/>
    <cellStyle name="DS 0" xfId="5200"/>
    <cellStyle name="DS 4" xfId="5201"/>
    <cellStyle name="E&amp;Y House" xfId="5202"/>
    <cellStyle name="Encabez1" xfId="5203"/>
    <cellStyle name="Encabez2" xfId="5204"/>
    <cellStyle name="Enter Currency (0)" xfId="5205"/>
    <cellStyle name="Enter Currency (2)" xfId="5206"/>
    <cellStyle name="Enter Units (0)" xfId="5207"/>
    <cellStyle name="Enter Units (1)" xfId="5208"/>
    <cellStyle name="Enter Units (2)" xfId="5209"/>
    <cellStyle name="Entered" xfId="5210"/>
    <cellStyle name="Error Detection" xfId="5211"/>
    <cellStyle name="Euro" xfId="5212"/>
    <cellStyle name="Euro 2" xfId="5213"/>
    <cellStyle name="excrate" xfId="5214"/>
    <cellStyle name="Explanatory Text 2" xfId="5215"/>
    <cellStyle name="EY House" xfId="5216"/>
    <cellStyle name="F2" xfId="5217"/>
    <cellStyle name="F3" xfId="5218"/>
    <cellStyle name="F4" xfId="5219"/>
    <cellStyle name="F5" xfId="5220"/>
    <cellStyle name="F6" xfId="5221"/>
    <cellStyle name="F7" xfId="5222"/>
    <cellStyle name="F8" xfId="5223"/>
    <cellStyle name="fcsCurrency" xfId="5224"/>
    <cellStyle name="fcsDate" xfId="5225"/>
    <cellStyle name="fcsStandard" xfId="5226"/>
    <cellStyle name="Feed" xfId="5227"/>
    <cellStyle name="Fijo" xfId="5228"/>
    <cellStyle name="Financiero" xfId="5229"/>
    <cellStyle name="first line" xfId="5230"/>
    <cellStyle name="FirstNumbers" xfId="5231"/>
    <cellStyle name="Fixed" xfId="5232"/>
    <cellStyle name="Footnote" xfId="5233"/>
    <cellStyle name="-Footnote_&amp;_Source" xfId="5234"/>
    <cellStyle name="Footnote_AnalysisTemplate" xfId="5235"/>
    <cellStyle name="Foreground_tcslctpk" xfId="5236"/>
    <cellStyle name="FullTime" xfId="5237"/>
    <cellStyle name="FullTimeBrief" xfId="5238"/>
    <cellStyle name="FX Rate" xfId="5239"/>
    <cellStyle name="Gallons" xfId="5240"/>
    <cellStyle name="General" xfId="5241"/>
    <cellStyle name="Gentia To Excel" xfId="5242"/>
    <cellStyle name="Good 2" xfId="5243"/>
    <cellStyle name="Good 2 2" xfId="5244"/>
    <cellStyle name="Good 3" xfId="5245"/>
    <cellStyle name="Good Group" xfId="5246"/>
    <cellStyle name="Grey" xfId="5247"/>
    <cellStyle name="GreybarHeader" xfId="5248"/>
    <cellStyle name="greyed" xfId="5249"/>
    <cellStyle name="GroupTitles" xfId="5250"/>
    <cellStyle name="gunz" xfId="5251"/>
    <cellStyle name="handle" xfId="5252"/>
    <cellStyle name="Hard Percent" xfId="5253"/>
    <cellStyle name="Header" xfId="5254"/>
    <cellStyle name="Header Total" xfId="5255"/>
    <cellStyle name="header_CollateralSummary (2)" xfId="5256"/>
    <cellStyle name="Header1" xfId="5257"/>
    <cellStyle name="Header2" xfId="5258"/>
    <cellStyle name="Header3" xfId="5259"/>
    <cellStyle name="Header4" xfId="5260"/>
    <cellStyle name="Heading" xfId="5261"/>
    <cellStyle name="Heading 1 2" xfId="5262"/>
    <cellStyle name="Heading 2 2" xfId="5263"/>
    <cellStyle name="Heading 3 2" xfId="5264"/>
    <cellStyle name="Heading 4 2" xfId="5265"/>
    <cellStyle name="hidden" xfId="5266"/>
    <cellStyle name="highlightExposure" xfId="5267"/>
    <cellStyle name="highlightPD" xfId="5268"/>
    <cellStyle name="highlightText" xfId="5269"/>
    <cellStyle name="hotlinks" xfId="5270"/>
    <cellStyle name="Hyperlink 2" xfId="5271"/>
    <cellStyle name="HyperlinkIndex" xfId="5272"/>
    <cellStyle name="Input [yellow]" xfId="5273"/>
    <cellStyle name="Input 2" xfId="5274"/>
    <cellStyle name="Input 3" xfId="5275"/>
    <cellStyle name="inputExposure" xfId="5276"/>
    <cellStyle name="Integer" xfId="5277"/>
    <cellStyle name="ItalicHeader" xfId="5278"/>
    <cellStyle name="Item" xfId="5279"/>
    <cellStyle name="Komma [0]_Fees &amp; Expenses" xfId="5280"/>
    <cellStyle name="Komma_Fees &amp; Expenses" xfId="5281"/>
    <cellStyle name="KPMG Heading 1" xfId="5282"/>
    <cellStyle name="KPMG Heading 2" xfId="5283"/>
    <cellStyle name="KPMG Heading 3" xfId="5284"/>
    <cellStyle name="KPMG Heading 4" xfId="5285"/>
    <cellStyle name="KPMG Normal" xfId="5286"/>
    <cellStyle name="KPMG Normal Text" xfId="5287"/>
    <cellStyle name="label" xfId="5288"/>
    <cellStyle name="Labels 8p Bold" xfId="5289"/>
    <cellStyle name="Labels 8p Bold 2" xfId="5290"/>
    <cellStyle name="last line" xfId="5291"/>
    <cellStyle name="Lien hypertexte_LPTD format" xfId="5292"/>
    <cellStyle name="LineNum w/ Border" xfId="5293"/>
    <cellStyle name="LineNumbers" xfId="5294"/>
    <cellStyle name="LineNumbersFirstColumn" xfId="5295"/>
    <cellStyle name="Link Currency (0)" xfId="5296"/>
    <cellStyle name="Link Currency (2)" xfId="5297"/>
    <cellStyle name="Link Units (0)" xfId="5298"/>
    <cellStyle name="Link Units (1)" xfId="5299"/>
    <cellStyle name="Link Units (2)" xfId="5300"/>
    <cellStyle name="Linked Cell 2" xfId="5301"/>
    <cellStyle name="Locked" xfId="5302"/>
    <cellStyle name="Lookup" xfId="5303"/>
    <cellStyle name="MajorHeading" xfId="5304"/>
    <cellStyle name="Map Labels" xfId="5305"/>
    <cellStyle name="Map Legend" xfId="5306"/>
    <cellStyle name="Map Title" xfId="5307"/>
    <cellStyle name="McForm" xfId="5308"/>
    <cellStyle name="McFormBody" xfId="5309"/>
    <cellStyle name="MCNewReport" xfId="5310"/>
    <cellStyle name="MCReport" xfId="5311"/>
    <cellStyle name="Menu" xfId="5312"/>
    <cellStyle name="Middle" xfId="5313"/>
    <cellStyle name="Migliaia (0)_LINEA GLOBALE" xfId="5314"/>
    <cellStyle name="Migliaia_LINEA GLOBALE" xfId="5315"/>
    <cellStyle name="Millares [0]_10 AVERIAS MASIVAS + ANT" xfId="5316"/>
    <cellStyle name="Millares_10 AVERIAS MASIVAS + ANT" xfId="5317"/>
    <cellStyle name="Milliers [0]_3A_NumeratorReport_Option1_040611" xfId="5318"/>
    <cellStyle name="Milliers_3A_NumeratorReport_Option1_040611" xfId="5319"/>
    <cellStyle name="mir" xfId="5320"/>
    <cellStyle name="mm/dd/yy" xfId="5321"/>
    <cellStyle name="MMBTU's" xfId="5322"/>
    <cellStyle name="Modifiable" xfId="5323"/>
    <cellStyle name="Moneda [0]_10 AVERIAS MASIVAS + ANT" xfId="5324"/>
    <cellStyle name="Moneda_10 AVERIAS MASIVAS + ANT" xfId="5325"/>
    <cellStyle name="Monétaire [0]_3A_NumeratorReport_Option1_040611" xfId="5326"/>
    <cellStyle name="Monétaire_3A_NumeratorReport_Option1_040611" xfId="5327"/>
    <cellStyle name="Monetario" xfId="5328"/>
    <cellStyle name="Money" xfId="5329"/>
    <cellStyle name="Multiple" xfId="5330"/>
    <cellStyle name="NACC" xfId="5331"/>
    <cellStyle name="Negative" xfId="5332"/>
    <cellStyle name="Neutral 2" xfId="5333"/>
    <cellStyle name="Neutral 2 2" xfId="5334"/>
    <cellStyle name="Neutral 3" xfId="5335"/>
    <cellStyle name="NEW" xfId="5336"/>
    <cellStyle name="no dec" xfId="5337"/>
    <cellStyle name="NoChange" xfId="5338"/>
    <cellStyle name="Non Zero" xfId="5339"/>
    <cellStyle name="Non_$_PL" xfId="5340"/>
    <cellStyle name="NonPrint_copyright" xfId="5341"/>
    <cellStyle name="Normal" xfId="0" builtinId="0"/>
    <cellStyle name="Normal - Style1" xfId="5342"/>
    <cellStyle name="Normal - Style1 2" xfId="5343"/>
    <cellStyle name="Normal - Style1 3" xfId="5344"/>
    <cellStyle name="Normal - Style2" xfId="5345"/>
    <cellStyle name="Normal 10" xfId="5346"/>
    <cellStyle name="Normal 10 10" xfId="5347"/>
    <cellStyle name="Normal 10 10 2" xfId="5348"/>
    <cellStyle name="Normal 10 11" xfId="5349"/>
    <cellStyle name="Normal 10 2" xfId="5350"/>
    <cellStyle name="Normal 10 3" xfId="5351"/>
    <cellStyle name="Normal 10 4" xfId="5352"/>
    <cellStyle name="Normal 10 5" xfId="5353"/>
    <cellStyle name="Normal 10 6" xfId="5354"/>
    <cellStyle name="Normal 10 7" xfId="5355"/>
    <cellStyle name="Normal 10 8" xfId="5356"/>
    <cellStyle name="Normal 10 9" xfId="5357"/>
    <cellStyle name="Normal 100" xfId="5358"/>
    <cellStyle name="Normal 101" xfId="5359"/>
    <cellStyle name="Normal 102" xfId="5360"/>
    <cellStyle name="Normal 103" xfId="5361"/>
    <cellStyle name="Normal 104" xfId="5362"/>
    <cellStyle name="Normal 105" xfId="5363"/>
    <cellStyle name="Normal 106" xfId="5364"/>
    <cellStyle name="Normal 107" xfId="5365"/>
    <cellStyle name="Normal 108" xfId="5366"/>
    <cellStyle name="Normal 109" xfId="5367"/>
    <cellStyle name="Normal 11" xfId="5368"/>
    <cellStyle name="Normal 11 2" xfId="5369"/>
    <cellStyle name="Normal 11 2 2" xfId="5370"/>
    <cellStyle name="Normal 11 2_(19) Loan Feb-11(Feb-11 figures)" xfId="5371"/>
    <cellStyle name="Normal 11 3" xfId="5372"/>
    <cellStyle name="Normal 11 3 2" xfId="5373"/>
    <cellStyle name="Normal 11 3_(19) Loan Feb-11(Feb-11 figures)" xfId="5374"/>
    <cellStyle name="Normal 11 4" xfId="5375"/>
    <cellStyle name="Normal 11 4 2" xfId="5376"/>
    <cellStyle name="Normal 11 4_(19) Loan Feb-11(Feb-11 figures)" xfId="5377"/>
    <cellStyle name="Normal 11 5" xfId="5378"/>
    <cellStyle name="Normal 11 5 2" xfId="5379"/>
    <cellStyle name="Normal 11 5_(19) Loan Feb-11(Feb-11 figures)" xfId="5380"/>
    <cellStyle name="Normal 11 6" xfId="5381"/>
    <cellStyle name="Normal 11 6 2" xfId="5382"/>
    <cellStyle name="Normal 11 6_(19) Loan Feb-11(Feb-11 figures)" xfId="5383"/>
    <cellStyle name="Normal 11 7" xfId="5384"/>
    <cellStyle name="Normal 110" xfId="5385"/>
    <cellStyle name="Normal 111" xfId="5386"/>
    <cellStyle name="Normal 112" xfId="5387"/>
    <cellStyle name="Normal 113" xfId="5388"/>
    <cellStyle name="Normal 114" xfId="5389"/>
    <cellStyle name="Normal 115" xfId="5390"/>
    <cellStyle name="Normal 116" xfId="5391"/>
    <cellStyle name="Normal 117" xfId="5392"/>
    <cellStyle name="Normal 118" xfId="5393"/>
    <cellStyle name="Normal 119" xfId="5394"/>
    <cellStyle name="Normal 12" xfId="5395"/>
    <cellStyle name="Normal 120" xfId="5396"/>
    <cellStyle name="Normal 121" xfId="5397"/>
    <cellStyle name="Normal 122" xfId="5398"/>
    <cellStyle name="Normal 123" xfId="5399"/>
    <cellStyle name="Normal 124" xfId="5400"/>
    <cellStyle name="Normal 125" xfId="5401"/>
    <cellStyle name="Normal 126" xfId="5402"/>
    <cellStyle name="Normal 127" xfId="5403"/>
    <cellStyle name="Normal 128" xfId="5404"/>
    <cellStyle name="Normal 129" xfId="5405"/>
    <cellStyle name="Normal 13" xfId="5406"/>
    <cellStyle name="Normal 13 10" xfId="5407"/>
    <cellStyle name="Normal 13 10 2" xfId="5408"/>
    <cellStyle name="Normal 13 10 2 2" xfId="5409"/>
    <cellStyle name="Normal 13 10 3" xfId="5410"/>
    <cellStyle name="Normal 13 2" xfId="5411"/>
    <cellStyle name="Normal 13 2 2" xfId="5412"/>
    <cellStyle name="Normal 13 2 2 2" xfId="5413"/>
    <cellStyle name="Normal 13 2 3" xfId="5414"/>
    <cellStyle name="Normal 13 3" xfId="5415"/>
    <cellStyle name="Normal 13 3 2" xfId="5416"/>
    <cellStyle name="Normal 13 3 2 2" xfId="5417"/>
    <cellStyle name="Normal 13 3 3" xfId="5418"/>
    <cellStyle name="Normal 13 4" xfId="5419"/>
    <cellStyle name="Normal 13 4 2" xfId="5420"/>
    <cellStyle name="Normal 13 4 2 2" xfId="5421"/>
    <cellStyle name="Normal 13 4 3" xfId="5422"/>
    <cellStyle name="Normal 13 5" xfId="5423"/>
    <cellStyle name="Normal 13 5 2" xfId="5424"/>
    <cellStyle name="Normal 13 5 2 2" xfId="5425"/>
    <cellStyle name="Normal 13 5 3" xfId="5426"/>
    <cellStyle name="Normal 13 6" xfId="5427"/>
    <cellStyle name="Normal 13 6 2" xfId="5428"/>
    <cellStyle name="Normal 13 6 2 2" xfId="5429"/>
    <cellStyle name="Normal 13 6 3" xfId="5430"/>
    <cellStyle name="Normal 13 7" xfId="5431"/>
    <cellStyle name="Normal 13 7 2" xfId="5432"/>
    <cellStyle name="Normal 13 7 2 2" xfId="5433"/>
    <cellStyle name="Normal 13 7 3" xfId="5434"/>
    <cellStyle name="Normal 13 8" xfId="5435"/>
    <cellStyle name="Normal 13 8 2" xfId="5436"/>
    <cellStyle name="Normal 13 8 2 2" xfId="5437"/>
    <cellStyle name="Normal 13 8 3" xfId="5438"/>
    <cellStyle name="Normal 13 9" xfId="5439"/>
    <cellStyle name="Normal 13 9 2" xfId="5440"/>
    <cellStyle name="Normal 13 9 2 2" xfId="5441"/>
    <cellStyle name="Normal 13 9 3" xfId="5442"/>
    <cellStyle name="Normal 130" xfId="5443"/>
    <cellStyle name="Normal 131" xfId="5444"/>
    <cellStyle name="Normal 132" xfId="5445"/>
    <cellStyle name="Normal 133" xfId="5446"/>
    <cellStyle name="Normal 134" xfId="5447"/>
    <cellStyle name="Normal 135" xfId="5448"/>
    <cellStyle name="Normal 136" xfId="5449"/>
    <cellStyle name="Normal 137" xfId="5450"/>
    <cellStyle name="Normal 138" xfId="5451"/>
    <cellStyle name="Normal 139" xfId="5452"/>
    <cellStyle name="Normal 14" xfId="5453"/>
    <cellStyle name="Normal 140" xfId="5454"/>
    <cellStyle name="Normal 141" xfId="5455"/>
    <cellStyle name="Normal 142" xfId="5456"/>
    <cellStyle name="Normal 143" xfId="5457"/>
    <cellStyle name="Normal 144" xfId="5458"/>
    <cellStyle name="Normal 15" xfId="5459"/>
    <cellStyle name="Normal 16" xfId="5460"/>
    <cellStyle name="Normal 17" xfId="5461"/>
    <cellStyle name="Normal 18" xfId="5462"/>
    <cellStyle name="Normal 19" xfId="5463"/>
    <cellStyle name="Normal 2" xfId="2"/>
    <cellStyle name="Normal 2 10" xfId="5464"/>
    <cellStyle name="Normal 2 11" xfId="5465"/>
    <cellStyle name="Normal 2 12" xfId="5466"/>
    <cellStyle name="Normal 2 13" xfId="5467"/>
    <cellStyle name="Normal 2 13 2" xfId="5468"/>
    <cellStyle name="Normal 2 14" xfId="5469"/>
    <cellStyle name="Normal 2 15" xfId="5470"/>
    <cellStyle name="Normal 2 16" xfId="5471"/>
    <cellStyle name="Normal 2 17" xfId="5472"/>
    <cellStyle name="Normal 2 19" xfId="5473"/>
    <cellStyle name="Normal 2 2" xfId="5474"/>
    <cellStyle name="Normal 2 2 10" xfId="5475"/>
    <cellStyle name="Normal 2 2 2" xfId="5476"/>
    <cellStyle name="Normal 2 2 2 2" xfId="5477"/>
    <cellStyle name="Normal 2 2 2 2 2" xfId="5478"/>
    <cellStyle name="Normal 2 2 2 2_(19) Loan Feb-11(Feb-11 figures)" xfId="5479"/>
    <cellStyle name="Normal 2 2 2 3" xfId="5480"/>
    <cellStyle name="Normal 2 2 2 4" xfId="5481"/>
    <cellStyle name="Normal 2 2 2_(19) Loan Feb-11(Feb-11 figures)" xfId="5482"/>
    <cellStyle name="Normal 2 2 3" xfId="5483"/>
    <cellStyle name="Normal 2 2 3 2" xfId="5484"/>
    <cellStyle name="Normal 2 2 3 2 2" xfId="5485"/>
    <cellStyle name="Normal 2 2 3 2 2 2" xfId="5486"/>
    <cellStyle name="Normal 2 2 3 2 3" xfId="5487"/>
    <cellStyle name="Normal 2 2 4" xfId="5488"/>
    <cellStyle name="Normal 2 2 5" xfId="5489"/>
    <cellStyle name="Normal 2 2 6" xfId="5490"/>
    <cellStyle name="Normal 2 2 7" xfId="5491"/>
    <cellStyle name="Normal 2 2 8" xfId="5492"/>
    <cellStyle name="Normal 2 2 9" xfId="5493"/>
    <cellStyle name="Normal 2 2_(19) Loan Feb-11(Feb-11 figures)" xfId="5494"/>
    <cellStyle name="Normal 2 3" xfId="5495"/>
    <cellStyle name="Normal 2 3 2" xfId="5496"/>
    <cellStyle name="Normal 2 3 3" xfId="5497"/>
    <cellStyle name="Normal 2 3 4" xfId="5498"/>
    <cellStyle name="Normal 2 4" xfId="5499"/>
    <cellStyle name="Normal 2 4 2" xfId="5500"/>
    <cellStyle name="Normal 2 4_(19) Loan Feb-11(Feb-11 figures)" xfId="5501"/>
    <cellStyle name="Normal 2 5" xfId="5502"/>
    <cellStyle name="Normal 2 5 2" xfId="5503"/>
    <cellStyle name="Normal 2 5 3" xfId="5504"/>
    <cellStyle name="Normal 2 5 4" xfId="5505"/>
    <cellStyle name="Normal 2 5_(19) Loan Feb-11(Feb-11 figures)" xfId="5506"/>
    <cellStyle name="Normal 2 6" xfId="5507"/>
    <cellStyle name="Normal 2 6 2" xfId="5508"/>
    <cellStyle name="Normal 2 6_(19) Loan Feb-11(Feb-11 figures)" xfId="5509"/>
    <cellStyle name="Normal 2 7" xfId="5510"/>
    <cellStyle name="Normal 2 7 2" xfId="5511"/>
    <cellStyle name="Normal 2 7_(19) Loan Feb-11(Feb-11 figures)" xfId="5512"/>
    <cellStyle name="Normal 2 8" xfId="5513"/>
    <cellStyle name="Normal 2 9" xfId="5514"/>
    <cellStyle name="Normal 2_(19) Loan Feb-11(Feb-11 figures)" xfId="5515"/>
    <cellStyle name="Normal 20" xfId="5516"/>
    <cellStyle name="Normal 21" xfId="5517"/>
    <cellStyle name="Normal 22" xfId="5518"/>
    <cellStyle name="Normal 23" xfId="5519"/>
    <cellStyle name="Normal 23 2" xfId="5520"/>
    <cellStyle name="Normal 23 2 2" xfId="5521"/>
    <cellStyle name="Normal 23 2 2 2" xfId="5522"/>
    <cellStyle name="Normal 23 2 3" xfId="5523"/>
    <cellStyle name="Normal 23 3" xfId="5524"/>
    <cellStyle name="Normal 23 4" xfId="5525"/>
    <cellStyle name="Normal 23 4 2" xfId="5526"/>
    <cellStyle name="Normal 23 5" xfId="5527"/>
    <cellStyle name="Normal 24" xfId="5528"/>
    <cellStyle name="Normal 24 2" xfId="5529"/>
    <cellStyle name="Normal 24 3" xfId="5530"/>
    <cellStyle name="Normal 24 3 2" xfId="5531"/>
    <cellStyle name="Normal 24 4" xfId="5532"/>
    <cellStyle name="Normal 25" xfId="5533"/>
    <cellStyle name="Normal 26" xfId="5534"/>
    <cellStyle name="Normal 27" xfId="5535"/>
    <cellStyle name="Normal 28" xfId="5536"/>
    <cellStyle name="Normal 29" xfId="5537"/>
    <cellStyle name="Normal 3" xfId="5538"/>
    <cellStyle name="Normal 3 10" xfId="5539"/>
    <cellStyle name="Normal 3 11" xfId="5540"/>
    <cellStyle name="Normal 3 12" xfId="5541"/>
    <cellStyle name="Normal 3 12 2" xfId="5542"/>
    <cellStyle name="Normal 3 13" xfId="5543"/>
    <cellStyle name="Normal 3 2" xfId="5544"/>
    <cellStyle name="Normal 3 2 2" xfId="5545"/>
    <cellStyle name="Normal 3 2 3" xfId="5546"/>
    <cellStyle name="Normal 3 3" xfId="5547"/>
    <cellStyle name="Normal 3 3 2" xfId="5548"/>
    <cellStyle name="Normal 3 4" xfId="5549"/>
    <cellStyle name="Normal 3 4 2" xfId="5550"/>
    <cellStyle name="Normal 3 5" xfId="5551"/>
    <cellStyle name="Normal 3 5 2" xfId="5552"/>
    <cellStyle name="Normal 3 6" xfId="5553"/>
    <cellStyle name="Normal 3 6 2" xfId="5554"/>
    <cellStyle name="Normal 3 7" xfId="5555"/>
    <cellStyle name="Normal 3 7 2" xfId="5556"/>
    <cellStyle name="Normal 3 8" xfId="5557"/>
    <cellStyle name="Normal 3 8 2" xfId="5558"/>
    <cellStyle name="Normal 3 9" xfId="5559"/>
    <cellStyle name="Normal 3 9 2" xfId="5560"/>
    <cellStyle name="Normal 3_20SDM" xfId="5561"/>
    <cellStyle name="Normal 30" xfId="5562"/>
    <cellStyle name="Normal 30 2" xfId="5563"/>
    <cellStyle name="Normal 31" xfId="5564"/>
    <cellStyle name="Normal 32" xfId="5565"/>
    <cellStyle name="Normal 33" xfId="5566"/>
    <cellStyle name="Normal 33 2" xfId="5567"/>
    <cellStyle name="Normal 33 2 2" xfId="5568"/>
    <cellStyle name="Normal 33 2 2 2" xfId="5569"/>
    <cellStyle name="Normal 33 2 3" xfId="5570"/>
    <cellStyle name="Normal 34" xfId="5571"/>
    <cellStyle name="Normal 35" xfId="5572"/>
    <cellStyle name="Normal 36" xfId="5573"/>
    <cellStyle name="Normal 37" xfId="5574"/>
    <cellStyle name="Normal 38" xfId="5575"/>
    <cellStyle name="Normal 39" xfId="5576"/>
    <cellStyle name="Normal 4" xfId="5577"/>
    <cellStyle name="Normal 4 10" xfId="5578"/>
    <cellStyle name="Normal 4 10 2" xfId="5579"/>
    <cellStyle name="Normal 4 10 2 2" xfId="5580"/>
    <cellStyle name="Normal 4 10 3" xfId="5581"/>
    <cellStyle name="Normal 4 11" xfId="5582"/>
    <cellStyle name="Normal 4 12" xfId="5583"/>
    <cellStyle name="Normal 4 12 2" xfId="5584"/>
    <cellStyle name="Normal 4 13" xfId="5585"/>
    <cellStyle name="Normal 4 14" xfId="5586"/>
    <cellStyle name="Normal 4 2" xfId="5587"/>
    <cellStyle name="Normal 4 2 2" xfId="5588"/>
    <cellStyle name="Normal 4 2 3" xfId="5589"/>
    <cellStyle name="Normal 4 3" xfId="5590"/>
    <cellStyle name="Normal 4 3 2" xfId="5591"/>
    <cellStyle name="Normal 4 3 3" xfId="5592"/>
    <cellStyle name="Normal 4 3 4" xfId="5593"/>
    <cellStyle name="Normal 4 4" xfId="5594"/>
    <cellStyle name="Normal 4 5" xfId="5595"/>
    <cellStyle name="Normal 4 6" xfId="5596"/>
    <cellStyle name="Normal 4 7" xfId="5597"/>
    <cellStyle name="Normal 4 8" xfId="5598"/>
    <cellStyle name="Normal 4 9" xfId="5599"/>
    <cellStyle name="Normal 40" xfId="5600"/>
    <cellStyle name="Normal 40 2" xfId="5601"/>
    <cellStyle name="Normal 41" xfId="5602"/>
    <cellStyle name="Normal 41 2" xfId="5603"/>
    <cellStyle name="Normal 42" xfId="5604"/>
    <cellStyle name="Normal 43" xfId="5605"/>
    <cellStyle name="Normal 44" xfId="5606"/>
    <cellStyle name="Normal 45" xfId="5607"/>
    <cellStyle name="Normal 46" xfId="5608"/>
    <cellStyle name="Normal 47" xfId="5609"/>
    <cellStyle name="Normal 48" xfId="5610"/>
    <cellStyle name="Normal 49" xfId="5611"/>
    <cellStyle name="Normal 5" xfId="5612"/>
    <cellStyle name="Normal 5 10" xfId="5613"/>
    <cellStyle name="Normal 5 11" xfId="5614"/>
    <cellStyle name="Normal 5 12" xfId="5615"/>
    <cellStyle name="Normal 5 13" xfId="5616"/>
    <cellStyle name="Normal 5 2" xfId="5617"/>
    <cellStyle name="Normal 5 3" xfId="5618"/>
    <cellStyle name="Normal 5 4" xfId="5619"/>
    <cellStyle name="Normal 5 5" xfId="5620"/>
    <cellStyle name="Normal 5 6" xfId="5621"/>
    <cellStyle name="Normal 5 7" xfId="5622"/>
    <cellStyle name="Normal 5 8" xfId="5623"/>
    <cellStyle name="Normal 5 9" xfId="5624"/>
    <cellStyle name="Normal 50" xfId="5625"/>
    <cellStyle name="Normal 51" xfId="5626"/>
    <cellStyle name="Normal 52" xfId="5627"/>
    <cellStyle name="Normal 53" xfId="5628"/>
    <cellStyle name="Normal 54" xfId="5629"/>
    <cellStyle name="Normal 54 2" xfId="5630"/>
    <cellStyle name="Normal 54 2 2" xfId="5631"/>
    <cellStyle name="Normal 54 3" xfId="5632"/>
    <cellStyle name="Normal 55" xfId="5633"/>
    <cellStyle name="Normal 55 2" xfId="5634"/>
    <cellStyle name="Normal 55 2 2" xfId="5635"/>
    <cellStyle name="Normal 55 3" xfId="5636"/>
    <cellStyle name="Normal 56" xfId="5637"/>
    <cellStyle name="Normal 56 2" xfId="5638"/>
    <cellStyle name="Normal 56 2 2" xfId="5639"/>
    <cellStyle name="Normal 56 3" xfId="5640"/>
    <cellStyle name="Normal 57" xfId="5641"/>
    <cellStyle name="Normal 57 2" xfId="5642"/>
    <cellStyle name="Normal 57 2 2" xfId="5643"/>
    <cellStyle name="Normal 57 3" xfId="5644"/>
    <cellStyle name="Normal 58" xfId="5645"/>
    <cellStyle name="Normal 58 2" xfId="5646"/>
    <cellStyle name="Normal 58 2 2" xfId="5647"/>
    <cellStyle name="Normal 58 3" xfId="5648"/>
    <cellStyle name="Normal 59" xfId="5649"/>
    <cellStyle name="Normal 59 2" xfId="5650"/>
    <cellStyle name="Normal 59 2 2" xfId="5651"/>
    <cellStyle name="Normal 59 3" xfId="5652"/>
    <cellStyle name="Normal 6" xfId="5653"/>
    <cellStyle name="Normal 6 2" xfId="5654"/>
    <cellStyle name="Normal 6 3" xfId="5655"/>
    <cellStyle name="Normal 6 4" xfId="5656"/>
    <cellStyle name="Normal 6 5" xfId="5657"/>
    <cellStyle name="Normal 6 6" xfId="5658"/>
    <cellStyle name="Normal 6 7" xfId="5659"/>
    <cellStyle name="Normal 6 8" xfId="5660"/>
    <cellStyle name="Normal 6 9" xfId="5661"/>
    <cellStyle name="Normal 60" xfId="5662"/>
    <cellStyle name="Normal 60 2" xfId="5663"/>
    <cellStyle name="Normal 60 2 2" xfId="5664"/>
    <cellStyle name="Normal 60 3" xfId="5665"/>
    <cellStyle name="Normal 61" xfId="5666"/>
    <cellStyle name="Normal 61 2" xfId="5667"/>
    <cellStyle name="Normal 61 2 2" xfId="5668"/>
    <cellStyle name="Normal 61 3" xfId="5669"/>
    <cellStyle name="Normal 62" xfId="5670"/>
    <cellStyle name="Normal 62 2" xfId="5671"/>
    <cellStyle name="Normal 62 2 2" xfId="5672"/>
    <cellStyle name="Normal 62 3" xfId="5673"/>
    <cellStyle name="Normal 63" xfId="5674"/>
    <cellStyle name="Normal 63 2" xfId="5675"/>
    <cellStyle name="Normal 63 2 2" xfId="5676"/>
    <cellStyle name="Normal 63 3" xfId="5677"/>
    <cellStyle name="Normal 64" xfId="5678"/>
    <cellStyle name="Normal 64 2" xfId="5679"/>
    <cellStyle name="Normal 64 2 2" xfId="5680"/>
    <cellStyle name="Normal 64 3" xfId="5681"/>
    <cellStyle name="Normal 65" xfId="5682"/>
    <cellStyle name="Normal 66" xfId="5683"/>
    <cellStyle name="Normal 67" xfId="5684"/>
    <cellStyle name="Normal 67 2" xfId="5685"/>
    <cellStyle name="Normal 68" xfId="5686"/>
    <cellStyle name="Normal 68 2" xfId="5687"/>
    <cellStyle name="Normal 69" xfId="5688"/>
    <cellStyle name="Normal 69 2" xfId="5689"/>
    <cellStyle name="Normal 7" xfId="5690"/>
    <cellStyle name="Normal 7 10" xfId="5691"/>
    <cellStyle name="Normal 7 11" xfId="5692"/>
    <cellStyle name="Normal 7 11 2" xfId="5693"/>
    <cellStyle name="Normal 7 12" xfId="5694"/>
    <cellStyle name="Normal 7 2" xfId="5695"/>
    <cellStyle name="Normal 7 2 2" xfId="5696"/>
    <cellStyle name="Normal 7 3" xfId="5697"/>
    <cellStyle name="Normal 7 4" xfId="5698"/>
    <cellStyle name="Normal 7 5" xfId="5699"/>
    <cellStyle name="Normal 7 6" xfId="5700"/>
    <cellStyle name="Normal 7 7" xfId="5701"/>
    <cellStyle name="Normal 7 8" xfId="5702"/>
    <cellStyle name="Normal 7 9" xfId="5703"/>
    <cellStyle name="Normal 70" xfId="5704"/>
    <cellStyle name="Normal 70 2" xfId="5705"/>
    <cellStyle name="Normal 71" xfId="5706"/>
    <cellStyle name="Normal 71 2" xfId="5707"/>
    <cellStyle name="Normal 72" xfId="5708"/>
    <cellStyle name="Normal 72 2" xfId="5709"/>
    <cellStyle name="Normal 73" xfId="5710"/>
    <cellStyle name="Normal 73 2" xfId="5711"/>
    <cellStyle name="Normal 74" xfId="5712"/>
    <cellStyle name="Normal 74 2" xfId="5713"/>
    <cellStyle name="Normal 75" xfId="5714"/>
    <cellStyle name="Normal 75 2" xfId="5715"/>
    <cellStyle name="Normal 76" xfId="5716"/>
    <cellStyle name="Normal 76 2" xfId="5717"/>
    <cellStyle name="Normal 77" xfId="5718"/>
    <cellStyle name="Normal 77 2" xfId="5719"/>
    <cellStyle name="Normal 78" xfId="5720"/>
    <cellStyle name="Normal 78 2" xfId="5721"/>
    <cellStyle name="Normal 79" xfId="5722"/>
    <cellStyle name="Normal 79 2" xfId="5723"/>
    <cellStyle name="Normal 8" xfId="5724"/>
    <cellStyle name="Normal 8 10" xfId="5725"/>
    <cellStyle name="Normal 8 2" xfId="5726"/>
    <cellStyle name="Normal 8 3" xfId="5727"/>
    <cellStyle name="Normal 8 4" xfId="5728"/>
    <cellStyle name="Normal 8 5" xfId="5729"/>
    <cellStyle name="Normal 8 6" xfId="5730"/>
    <cellStyle name="Normal 8 7" xfId="5731"/>
    <cellStyle name="Normal 8 8" xfId="5732"/>
    <cellStyle name="Normal 8 9" xfId="5733"/>
    <cellStyle name="Normal 8 9 2" xfId="5734"/>
    <cellStyle name="Normal 8 9 2 2" xfId="5735"/>
    <cellStyle name="Normal 8 9 3" xfId="5736"/>
    <cellStyle name="Normal 8_(19) Loan Feb-11(Feb-11 figures)" xfId="5737"/>
    <cellStyle name="Normal 80" xfId="5738"/>
    <cellStyle name="Normal 80 2" xfId="5739"/>
    <cellStyle name="Normal 81" xfId="5740"/>
    <cellStyle name="Normal 81 2" xfId="5741"/>
    <cellStyle name="Normal 82" xfId="5742"/>
    <cellStyle name="Normal 82 2" xfId="5743"/>
    <cellStyle name="Normal 83" xfId="5744"/>
    <cellStyle name="Normal 83 2" xfId="5745"/>
    <cellStyle name="Normal 83 2 2" xfId="5746"/>
    <cellStyle name="Normal 83 3" xfId="5747"/>
    <cellStyle name="Normal 84" xfId="5748"/>
    <cellStyle name="Normal 84 2" xfId="5749"/>
    <cellStyle name="Normal 85" xfId="5750"/>
    <cellStyle name="Normal 85 2" xfId="5751"/>
    <cellStyle name="Normal 86" xfId="5752"/>
    <cellStyle name="Normal 86 2" xfId="5753"/>
    <cellStyle name="Normal 87" xfId="5754"/>
    <cellStyle name="Normal 87 2" xfId="5755"/>
    <cellStyle name="Normal 88" xfId="5756"/>
    <cellStyle name="Normal 88 2" xfId="5757"/>
    <cellStyle name="Normal 89" xfId="5758"/>
    <cellStyle name="Normal 89 2" xfId="5759"/>
    <cellStyle name="Normal 9" xfId="5760"/>
    <cellStyle name="Normal 9 10" xfId="5761"/>
    <cellStyle name="Normal 9 10 2" xfId="5762"/>
    <cellStyle name="Normal 9 11" xfId="5763"/>
    <cellStyle name="Normal 9 2" xfId="5764"/>
    <cellStyle name="Normal 9 3" xfId="5765"/>
    <cellStyle name="Normal 9 4" xfId="5766"/>
    <cellStyle name="Normal 9 5" xfId="5767"/>
    <cellStyle name="Normal 9 6" xfId="5768"/>
    <cellStyle name="Normal 9 7" xfId="5769"/>
    <cellStyle name="Normal 9 8" xfId="5770"/>
    <cellStyle name="Normal 9 9" xfId="5771"/>
    <cellStyle name="Normal 9_(19) Loan Feb-11(Feb-11 figures)" xfId="5772"/>
    <cellStyle name="Normal 90" xfId="5773"/>
    <cellStyle name="Normal 90 2" xfId="5774"/>
    <cellStyle name="Normal 91" xfId="5775"/>
    <cellStyle name="Normal 92" xfId="5776"/>
    <cellStyle name="Normal 93" xfId="5777"/>
    <cellStyle name="Normal 94" xfId="5778"/>
    <cellStyle name="Normal 95" xfId="5779"/>
    <cellStyle name="Normal 96" xfId="5780"/>
    <cellStyle name="Normal 97" xfId="5781"/>
    <cellStyle name="Normal 98" xfId="5782"/>
    <cellStyle name="Normal 99" xfId="5783"/>
    <cellStyle name="Normal_ODCS" xfId="3"/>
    <cellStyle name="Normal_Table 25f" xfId="1"/>
    <cellStyle name="Normale_DB LOTTI CM Torino (PPMM)" xfId="5784"/>
    <cellStyle name="Note 10 10" xfId="5785"/>
    <cellStyle name="Note 10 2" xfId="5786"/>
    <cellStyle name="Note 10 3" xfId="5787"/>
    <cellStyle name="Note 10 4" xfId="5788"/>
    <cellStyle name="Note 10 5" xfId="5789"/>
    <cellStyle name="Note 10 6" xfId="5790"/>
    <cellStyle name="Note 10 7" xfId="5791"/>
    <cellStyle name="Note 10 8" xfId="5792"/>
    <cellStyle name="Note 10 9" xfId="5793"/>
    <cellStyle name="Note 11 10" xfId="5794"/>
    <cellStyle name="Note 11 2" xfId="5795"/>
    <cellStyle name="Note 11 3" xfId="5796"/>
    <cellStyle name="Note 11 4" xfId="5797"/>
    <cellStyle name="Note 11 5" xfId="5798"/>
    <cellStyle name="Note 11 6" xfId="5799"/>
    <cellStyle name="Note 11 7" xfId="5800"/>
    <cellStyle name="Note 11 8" xfId="5801"/>
    <cellStyle name="Note 11 9" xfId="5802"/>
    <cellStyle name="Note 12 10" xfId="5803"/>
    <cellStyle name="Note 12 2" xfId="5804"/>
    <cellStyle name="Note 12 3" xfId="5805"/>
    <cellStyle name="Note 12 4" xfId="5806"/>
    <cellStyle name="Note 12 5" xfId="5807"/>
    <cellStyle name="Note 12 6" xfId="5808"/>
    <cellStyle name="Note 12 7" xfId="5809"/>
    <cellStyle name="Note 12 8" xfId="5810"/>
    <cellStyle name="Note 12 9" xfId="5811"/>
    <cellStyle name="Note 13 10" xfId="5812"/>
    <cellStyle name="Note 13 2" xfId="5813"/>
    <cellStyle name="Note 13 3" xfId="5814"/>
    <cellStyle name="Note 13 4" xfId="5815"/>
    <cellStyle name="Note 13 5" xfId="5816"/>
    <cellStyle name="Note 13 6" xfId="5817"/>
    <cellStyle name="Note 13 7" xfId="5818"/>
    <cellStyle name="Note 13 8" xfId="5819"/>
    <cellStyle name="Note 13 9" xfId="5820"/>
    <cellStyle name="Note 14 10" xfId="5821"/>
    <cellStyle name="Note 14 2" xfId="5822"/>
    <cellStyle name="Note 14 3" xfId="5823"/>
    <cellStyle name="Note 14 4" xfId="5824"/>
    <cellStyle name="Note 14 5" xfId="5825"/>
    <cellStyle name="Note 14 6" xfId="5826"/>
    <cellStyle name="Note 14 7" xfId="5827"/>
    <cellStyle name="Note 14 8" xfId="5828"/>
    <cellStyle name="Note 14 9" xfId="5829"/>
    <cellStyle name="Note 15 10" xfId="5830"/>
    <cellStyle name="Note 15 2" xfId="5831"/>
    <cellStyle name="Note 15 3" xfId="5832"/>
    <cellStyle name="Note 15 4" xfId="5833"/>
    <cellStyle name="Note 15 5" xfId="5834"/>
    <cellStyle name="Note 15 6" xfId="5835"/>
    <cellStyle name="Note 15 7" xfId="5836"/>
    <cellStyle name="Note 15 8" xfId="5837"/>
    <cellStyle name="Note 15 9" xfId="5838"/>
    <cellStyle name="Note 16 2" xfId="5839"/>
    <cellStyle name="Note 16 3" xfId="5840"/>
    <cellStyle name="Note 17 2" xfId="5841"/>
    <cellStyle name="Note 17 3" xfId="5842"/>
    <cellStyle name="Note 18 2" xfId="5843"/>
    <cellStyle name="Note 18 3" xfId="5844"/>
    <cellStyle name="Note 19 2" xfId="5845"/>
    <cellStyle name="Note 19 3" xfId="5846"/>
    <cellStyle name="Note 2" xfId="5847"/>
    <cellStyle name="Note 2 10" xfId="5848"/>
    <cellStyle name="Note 2 11" xfId="5849"/>
    <cellStyle name="Note 2 12" xfId="5850"/>
    <cellStyle name="Note 2 13" xfId="5851"/>
    <cellStyle name="Note 2 2" xfId="5852"/>
    <cellStyle name="Note 2 2 2" xfId="5853"/>
    <cellStyle name="Note 2 2 3" xfId="5854"/>
    <cellStyle name="Note 2 2 3 2" xfId="5855"/>
    <cellStyle name="Note 2 2 4" xfId="5856"/>
    <cellStyle name="Note 2 3" xfId="5857"/>
    <cellStyle name="Note 2 3 2" xfId="5858"/>
    <cellStyle name="Note 2 3 3" xfId="5859"/>
    <cellStyle name="Note 2 3 3 2" xfId="5860"/>
    <cellStyle name="Note 2 3 4" xfId="5861"/>
    <cellStyle name="Note 2 4" xfId="5862"/>
    <cellStyle name="Note 2 5" xfId="5863"/>
    <cellStyle name="Note 2 6" xfId="5864"/>
    <cellStyle name="Note 2 7" xfId="5865"/>
    <cellStyle name="Note 2 8" xfId="5866"/>
    <cellStyle name="Note 2 9" xfId="5867"/>
    <cellStyle name="Note 3" xfId="5868"/>
    <cellStyle name="Note 3 10" xfId="5869"/>
    <cellStyle name="Note 3 2" xfId="5870"/>
    <cellStyle name="Note 3 3" xfId="5871"/>
    <cellStyle name="Note 3 4" xfId="5872"/>
    <cellStyle name="Note 3 5" xfId="5873"/>
    <cellStyle name="Note 3 6" xfId="5874"/>
    <cellStyle name="Note 3 7" xfId="5875"/>
    <cellStyle name="Note 3 8" xfId="5876"/>
    <cellStyle name="Note 3 9" xfId="5877"/>
    <cellStyle name="Note 4 10" xfId="5878"/>
    <cellStyle name="Note 4 2" xfId="5879"/>
    <cellStyle name="Note 4 3" xfId="5880"/>
    <cellStyle name="Note 4 4" xfId="5881"/>
    <cellStyle name="Note 4 5" xfId="5882"/>
    <cellStyle name="Note 4 6" xfId="5883"/>
    <cellStyle name="Note 4 7" xfId="5884"/>
    <cellStyle name="Note 4 8" xfId="5885"/>
    <cellStyle name="Note 4 9" xfId="5886"/>
    <cellStyle name="Note 5 10" xfId="5887"/>
    <cellStyle name="Note 5 2" xfId="5888"/>
    <cellStyle name="Note 5 3" xfId="5889"/>
    <cellStyle name="Note 5 4" xfId="5890"/>
    <cellStyle name="Note 5 5" xfId="5891"/>
    <cellStyle name="Note 5 6" xfId="5892"/>
    <cellStyle name="Note 5 7" xfId="5893"/>
    <cellStyle name="Note 5 8" xfId="5894"/>
    <cellStyle name="Note 5 9" xfId="5895"/>
    <cellStyle name="Note 6 10" xfId="5896"/>
    <cellStyle name="Note 6 2" xfId="5897"/>
    <cellStyle name="Note 6 3" xfId="5898"/>
    <cellStyle name="Note 6 4" xfId="5899"/>
    <cellStyle name="Note 6 5" xfId="5900"/>
    <cellStyle name="Note 6 6" xfId="5901"/>
    <cellStyle name="Note 6 7" xfId="5902"/>
    <cellStyle name="Note 6 8" xfId="5903"/>
    <cellStyle name="Note 6 9" xfId="5904"/>
    <cellStyle name="Note 7 10" xfId="5905"/>
    <cellStyle name="Note 7 2" xfId="5906"/>
    <cellStyle name="Note 7 3" xfId="5907"/>
    <cellStyle name="Note 7 4" xfId="5908"/>
    <cellStyle name="Note 7 5" xfId="5909"/>
    <cellStyle name="Note 7 6" xfId="5910"/>
    <cellStyle name="Note 7 7" xfId="5911"/>
    <cellStyle name="Note 7 8" xfId="5912"/>
    <cellStyle name="Note 7 9" xfId="5913"/>
    <cellStyle name="Note 8 10" xfId="5914"/>
    <cellStyle name="Note 8 2" xfId="5915"/>
    <cellStyle name="Note 8 3" xfId="5916"/>
    <cellStyle name="Note 8 4" xfId="5917"/>
    <cellStyle name="Note 8 5" xfId="5918"/>
    <cellStyle name="Note 8 6" xfId="5919"/>
    <cellStyle name="Note 8 7" xfId="5920"/>
    <cellStyle name="Note 8 8" xfId="5921"/>
    <cellStyle name="Note 8 9" xfId="5922"/>
    <cellStyle name="Note 9 10" xfId="5923"/>
    <cellStyle name="Note 9 2" xfId="5924"/>
    <cellStyle name="Note 9 3" xfId="5925"/>
    <cellStyle name="Note 9 4" xfId="5926"/>
    <cellStyle name="Note 9 5" xfId="5927"/>
    <cellStyle name="Note 9 6" xfId="5928"/>
    <cellStyle name="Note 9 7" xfId="5929"/>
    <cellStyle name="Note 9 8" xfId="5930"/>
    <cellStyle name="Note 9 9" xfId="5931"/>
    <cellStyle name="Notes" xfId="5932"/>
    <cellStyle name="NumberFormat" xfId="5933"/>
    <cellStyle name="Numbers" xfId="5934"/>
    <cellStyle name="Numbers - Bold" xfId="5935"/>
    <cellStyle name="Numbers_increm pf" xfId="5936"/>
    <cellStyle name="Œ…‹æØ‚è [0.00]_Industry" xfId="5937"/>
    <cellStyle name="Œ…‹æØ‚è_Industry" xfId="5938"/>
    <cellStyle name="OfWhich" xfId="5939"/>
    <cellStyle name="Option" xfId="5940"/>
    <cellStyle name="optionalExposure" xfId="5941"/>
    <cellStyle name="Output 2" xfId="5942"/>
    <cellStyle name="Output 3" xfId="5943"/>
    <cellStyle name="Output Amounts" xfId="5944"/>
    <cellStyle name="Output Column Headings" xfId="5945"/>
    <cellStyle name="Output Column Headings 2" xfId="5946"/>
    <cellStyle name="Output Line Items" xfId="5947"/>
    <cellStyle name="Output Report Heading" xfId="5948"/>
    <cellStyle name="Output Report Heading 2" xfId="5949"/>
    <cellStyle name="Output Report Title" xfId="5950"/>
    <cellStyle name="Output Report Title 2" xfId="5951"/>
    <cellStyle name="Page Heading Large" xfId="5952"/>
    <cellStyle name="Page Heading Small" xfId="5953"/>
    <cellStyle name="Page Number" xfId="5954"/>
    <cellStyle name="pager" xfId="5955"/>
    <cellStyle name="Percent (0.00)" xfId="5956"/>
    <cellStyle name="Percent [0%]" xfId="5957"/>
    <cellStyle name="Percent [0.00%]" xfId="5958"/>
    <cellStyle name="Percent [0]" xfId="5959"/>
    <cellStyle name="Percent [00]" xfId="5960"/>
    <cellStyle name="Percent [2]" xfId="5961"/>
    <cellStyle name="Percent 10" xfId="5962"/>
    <cellStyle name="Percent 10 2" xfId="5963"/>
    <cellStyle name="Percent 11" xfId="5964"/>
    <cellStyle name="Percent 11 2" xfId="5965"/>
    <cellStyle name="Percent 12" xfId="5966"/>
    <cellStyle name="Percent 12 2" xfId="5967"/>
    <cellStyle name="Percent 13" xfId="5968"/>
    <cellStyle name="Percent 13 2" xfId="5969"/>
    <cellStyle name="Percent 14" xfId="5970"/>
    <cellStyle name="Percent 15" xfId="5971"/>
    <cellStyle name="Percent 16" xfId="5972"/>
    <cellStyle name="Percent 17" xfId="5973"/>
    <cellStyle name="Percent 17 2" xfId="5974"/>
    <cellStyle name="Percent 18" xfId="5975"/>
    <cellStyle name="Percent 18 2" xfId="5976"/>
    <cellStyle name="Percent 19" xfId="5977"/>
    <cellStyle name="Percent 19 2" xfId="5978"/>
    <cellStyle name="Percent 2" xfId="4"/>
    <cellStyle name="Percent 2 2" xfId="5979"/>
    <cellStyle name="Percent 2 3" xfId="5980"/>
    <cellStyle name="Percent 2 4" xfId="5981"/>
    <cellStyle name="Percent 2 5" xfId="5982"/>
    <cellStyle name="Percent 2 5 2" xfId="5983"/>
    <cellStyle name="Percent 20" xfId="5984"/>
    <cellStyle name="Percent 20 2" xfId="5985"/>
    <cellStyle name="Percent 21" xfId="5986"/>
    <cellStyle name="Percent 22" xfId="5987"/>
    <cellStyle name="Percent 23" xfId="5988"/>
    <cellStyle name="Percent 24" xfId="5989"/>
    <cellStyle name="Percent 25" xfId="5990"/>
    <cellStyle name="Percent 3" xfId="5991"/>
    <cellStyle name="Percent 3 2" xfId="5992"/>
    <cellStyle name="Percent 3 3" xfId="5993"/>
    <cellStyle name="Percent 3 4" xfId="5994"/>
    <cellStyle name="Percent 4" xfId="5995"/>
    <cellStyle name="Percent 4 2" xfId="5996"/>
    <cellStyle name="Percent 4 2 2" xfId="5997"/>
    <cellStyle name="Percent 4 2 3" xfId="5998"/>
    <cellStyle name="Percent 5" xfId="5999"/>
    <cellStyle name="Percent 5 2" xfId="6000"/>
    <cellStyle name="Percent 5 2 2" xfId="6001"/>
    <cellStyle name="Percent 5 2 3" xfId="6002"/>
    <cellStyle name="Percent 6" xfId="6003"/>
    <cellStyle name="Percent 6 2" xfId="6004"/>
    <cellStyle name="Percent 6 3" xfId="6005"/>
    <cellStyle name="Percent 6 3 2" xfId="6006"/>
    <cellStyle name="Percent 7" xfId="6007"/>
    <cellStyle name="Percent 7 2" xfId="6008"/>
    <cellStyle name="Percent 7 2 2" xfId="6009"/>
    <cellStyle name="Percent 7 2 2 2" xfId="6010"/>
    <cellStyle name="Percent 7 2 3" xfId="6011"/>
    <cellStyle name="Percent 7 2 4" xfId="6012"/>
    <cellStyle name="Percent 7 3" xfId="6013"/>
    <cellStyle name="Percent 7 3 2" xfId="6014"/>
    <cellStyle name="Percent 7 4" xfId="6015"/>
    <cellStyle name="Percent 7 5" xfId="6016"/>
    <cellStyle name="Percent 8" xfId="6017"/>
    <cellStyle name="Percent 8 2" xfId="6018"/>
    <cellStyle name="Percent 8 3" xfId="6019"/>
    <cellStyle name="Percent 8 3 2" xfId="6020"/>
    <cellStyle name="Percent 8 4" xfId="6021"/>
    <cellStyle name="Percent 8 5" xfId="6022"/>
    <cellStyle name="Percent 9" xfId="6023"/>
    <cellStyle name="Percent 9 2" xfId="6024"/>
    <cellStyle name="Percent 9 3" xfId="6025"/>
    <cellStyle name="Percent 9 4" xfId="6026"/>
    <cellStyle name="Percent Hard" xfId="6027"/>
    <cellStyle name="percent2" xfId="6028"/>
    <cellStyle name="percentage" xfId="6029"/>
    <cellStyle name="Percentage 2" xfId="6030"/>
    <cellStyle name="PERCENTAGE_additions- Sandhya" xfId="6031"/>
    <cellStyle name="Porcentaje" xfId="6032"/>
    <cellStyle name="PrePop Currency (0)" xfId="6033"/>
    <cellStyle name="PrePop Currency (2)" xfId="6034"/>
    <cellStyle name="PrePop Units (0)" xfId="6035"/>
    <cellStyle name="PrePop Units (1)" xfId="6036"/>
    <cellStyle name="PrePop Units (2)" xfId="6037"/>
    <cellStyle name="Price" xfId="6038"/>
    <cellStyle name="Product Header" xfId="6039"/>
    <cellStyle name="Product Title" xfId="6040"/>
    <cellStyle name="Protected_tcslctpk" xfId="6041"/>
    <cellStyle name="PSChar" xfId="6042"/>
    <cellStyle name="PSDec" xfId="6043"/>
    <cellStyle name="PSHeading" xfId="6044"/>
    <cellStyle name="r" xfId="6045"/>
    <cellStyle name="r_pldt" xfId="6046"/>
    <cellStyle name="r_pldt_Report Finance" xfId="6047"/>
    <cellStyle name="r_pldt_Sheet1" xfId="6048"/>
    <cellStyle name="r_Report Finance" xfId="6049"/>
    <cellStyle name="r_Sheet1" xfId="6050"/>
    <cellStyle name="RED_DEBITS" xfId="6051"/>
    <cellStyle name="ReserveStyle" xfId="6052"/>
    <cellStyle name="reset" xfId="6053"/>
    <cellStyle name="Reval_Bond" xfId="6054"/>
    <cellStyle name="RevList" xfId="6055"/>
    <cellStyle name="ri" xfId="6056"/>
    <cellStyle name="RISKbigPercent" xfId="6057"/>
    <cellStyle name="RISKblandrEdge" xfId="6058"/>
    <cellStyle name="RISKblCorner" xfId="6059"/>
    <cellStyle name="RISKbottomEdge" xfId="6060"/>
    <cellStyle name="RISKbrCorner" xfId="6061"/>
    <cellStyle name="RISKdarkBoxed" xfId="6062"/>
    <cellStyle name="RISKdarkShade" xfId="6063"/>
    <cellStyle name="RISKdbottomEdge" xfId="6064"/>
    <cellStyle name="RISKdrightEdge" xfId="6065"/>
    <cellStyle name="RISKdurationTime" xfId="6066"/>
    <cellStyle name="RISKinNumber" xfId="6067"/>
    <cellStyle name="RISKlandrEdge" xfId="6068"/>
    <cellStyle name="RISKleftEdge" xfId="6069"/>
    <cellStyle name="RISKlightBoxed" xfId="6070"/>
    <cellStyle name="RISKltandbEdge" xfId="6071"/>
    <cellStyle name="RISKnormBoxed" xfId="6072"/>
    <cellStyle name="RISKnormCenter" xfId="6073"/>
    <cellStyle name="RISKnormHeading" xfId="6074"/>
    <cellStyle name="RISKnormItal" xfId="6075"/>
    <cellStyle name="RISKnormLabel" xfId="6076"/>
    <cellStyle name="RISKnormShade" xfId="6077"/>
    <cellStyle name="RISKnormTitle" xfId="6078"/>
    <cellStyle name="RISKoutNumber" xfId="6079"/>
    <cellStyle name="RISKrightEdge" xfId="6080"/>
    <cellStyle name="RISKrtandbEdge" xfId="6081"/>
    <cellStyle name="RISKssTime" xfId="6082"/>
    <cellStyle name="RISKtandbEdge" xfId="6083"/>
    <cellStyle name="RISKtlandrEdge" xfId="6084"/>
    <cellStyle name="RISKtlCorner" xfId="6085"/>
    <cellStyle name="RISKtopEdge" xfId="6086"/>
    <cellStyle name="RISKtrCorner" xfId="6087"/>
    <cellStyle name="RM" xfId="6088"/>
    <cellStyle name="RoundingPrecision" xfId="6089"/>
    <cellStyle name="Rubrique" xfId="6090"/>
    <cellStyle name="SAPBEXaggData" xfId="6091"/>
    <cellStyle name="SAPBEXaggData 2" xfId="6092"/>
    <cellStyle name="SAPBEXaggDataEmph" xfId="6093"/>
    <cellStyle name="SAPBEXaggDataEmph 2" xfId="6094"/>
    <cellStyle name="SAPBEXaggItem" xfId="6095"/>
    <cellStyle name="SAPBEXaggItem 2" xfId="6096"/>
    <cellStyle name="SAPBEXaggItemX" xfId="6097"/>
    <cellStyle name="SAPBEXchaText" xfId="6098"/>
    <cellStyle name="SAPBEXchaText 2" xfId="6099"/>
    <cellStyle name="SAPBEXexcBad7" xfId="6100"/>
    <cellStyle name="SAPBEXexcBad7 2" xfId="6101"/>
    <cellStyle name="SAPBEXexcBad8" xfId="6102"/>
    <cellStyle name="SAPBEXexcBad8 2" xfId="6103"/>
    <cellStyle name="SAPBEXexcBad9" xfId="6104"/>
    <cellStyle name="SAPBEXexcBad9 2" xfId="6105"/>
    <cellStyle name="SAPBEXexcCritical4" xfId="6106"/>
    <cellStyle name="SAPBEXexcCritical4 2" xfId="6107"/>
    <cellStyle name="SAPBEXexcCritical5" xfId="6108"/>
    <cellStyle name="SAPBEXexcCritical5 2" xfId="6109"/>
    <cellStyle name="SAPBEXexcCritical6" xfId="6110"/>
    <cellStyle name="SAPBEXexcCritical6 2" xfId="6111"/>
    <cellStyle name="SAPBEXexcGood1" xfId="6112"/>
    <cellStyle name="SAPBEXexcGood1 2" xfId="6113"/>
    <cellStyle name="SAPBEXexcGood2" xfId="6114"/>
    <cellStyle name="SAPBEXexcGood2 2" xfId="6115"/>
    <cellStyle name="SAPBEXexcGood3" xfId="6116"/>
    <cellStyle name="SAPBEXexcGood3 2" xfId="6117"/>
    <cellStyle name="SAPBEXfilterDrill" xfId="6118"/>
    <cellStyle name="SAPBEXfilterDrill 2" xfId="6119"/>
    <cellStyle name="SAPBEXfilterItem" xfId="6120"/>
    <cellStyle name="SAPBEXfilterItem 2" xfId="6121"/>
    <cellStyle name="SAPBEXfilterText" xfId="6122"/>
    <cellStyle name="SAPBEXfilterText 2" xfId="6123"/>
    <cellStyle name="SAPBEXformats" xfId="6124"/>
    <cellStyle name="SAPBEXformats 2" xfId="6125"/>
    <cellStyle name="SAPBEXheaderItem" xfId="6126"/>
    <cellStyle name="SAPBEXheaderItem 2" xfId="6127"/>
    <cellStyle name="SAPBEXheaderText" xfId="6128"/>
    <cellStyle name="SAPBEXheaderText 2" xfId="6129"/>
    <cellStyle name="SAPBEXHLevel0" xfId="6130"/>
    <cellStyle name="SAPBEXHLevel0 2" xfId="6131"/>
    <cellStyle name="SAPBEXHLevel0X" xfId="6132"/>
    <cellStyle name="SAPBEXHLevel0X 2" xfId="6133"/>
    <cellStyle name="SAPBEXHLevel1" xfId="6134"/>
    <cellStyle name="SAPBEXHLevel1 2" xfId="6135"/>
    <cellStyle name="SAPBEXHLevel1X" xfId="6136"/>
    <cellStyle name="SAPBEXHLevel1X 2" xfId="6137"/>
    <cellStyle name="SAPBEXHLevel2" xfId="6138"/>
    <cellStyle name="SAPBEXHLevel2 2" xfId="6139"/>
    <cellStyle name="SAPBEXHLevel2X" xfId="6140"/>
    <cellStyle name="SAPBEXHLevel2X 2" xfId="6141"/>
    <cellStyle name="SAPBEXHLevel3" xfId="6142"/>
    <cellStyle name="SAPBEXHLevel3 2" xfId="6143"/>
    <cellStyle name="SAPBEXHLevel3X" xfId="6144"/>
    <cellStyle name="SAPBEXHLevel3X 2" xfId="6145"/>
    <cellStyle name="SAPBEXresData" xfId="6146"/>
    <cellStyle name="SAPBEXresData 2" xfId="6147"/>
    <cellStyle name="SAPBEXresDataEmph" xfId="6148"/>
    <cellStyle name="SAPBEXresDataEmph 2" xfId="6149"/>
    <cellStyle name="SAPBEXresItem" xfId="6150"/>
    <cellStyle name="SAPBEXresItem 2" xfId="6151"/>
    <cellStyle name="SAPBEXresItemX" xfId="6152"/>
    <cellStyle name="SAPBEXstdData" xfId="6153"/>
    <cellStyle name="SAPBEXstdData 2" xfId="6154"/>
    <cellStyle name="SAPBEXstdDataEmph" xfId="6155"/>
    <cellStyle name="SAPBEXstdDataEmph 2" xfId="6156"/>
    <cellStyle name="SAPBEXstdItem" xfId="6157"/>
    <cellStyle name="SAPBEXstdItem 2" xfId="6158"/>
    <cellStyle name="SAPBEXstdItemX" xfId="6159"/>
    <cellStyle name="SAPBEXtitle" xfId="6160"/>
    <cellStyle name="SAPBEXtitle 2" xfId="6161"/>
    <cellStyle name="SAPBEXundefined" xfId="6162"/>
    <cellStyle name="SAPBEXundefined 2" xfId="6163"/>
    <cellStyle name="ScotchRule" xfId="6164"/>
    <cellStyle name="SdapsDate" xfId="6165"/>
    <cellStyle name="Section" xfId="6166"/>
    <cellStyle name="SEM-BPS-head" xfId="6167"/>
    <cellStyle name="SEM-BPS-key" xfId="6168"/>
    <cellStyle name="Shaded" xfId="6169"/>
    <cellStyle name="Short $" xfId="6170"/>
    <cellStyle name="showExposure" xfId="6171"/>
    <cellStyle name="showPD" xfId="6172"/>
    <cellStyle name="showPercentage" xfId="6173"/>
    <cellStyle name="SMALL_NUMBERS" xfId="6174"/>
    <cellStyle name="SMALLER_NUMBERS" xfId="6175"/>
    <cellStyle name="Standaard_laroux" xfId="6176"/>
    <cellStyle name="Standard 2" xfId="6177"/>
    <cellStyle name="Standard_AFS Debt sec" xfId="6178"/>
    <cellStyle name="StandardDate" xfId="6179"/>
    <cellStyle name="standardnumber" xfId="6180"/>
    <cellStyle name="static" xfId="6181"/>
    <cellStyle name="Sterling [0]" xfId="6182"/>
    <cellStyle name="Stil 1" xfId="6183"/>
    <cellStyle name="styDisplay" xfId="6184"/>
    <cellStyle name="Style 1" xfId="6185"/>
    <cellStyle name="Style 1 2" xfId="6186"/>
    <cellStyle name="Style 1 3" xfId="6187"/>
    <cellStyle name="Style 1 4" xfId="6188"/>
    <cellStyle name="Style 1 5" xfId="6189"/>
    <cellStyle name="Style 1 6" xfId="6190"/>
    <cellStyle name="Style 10" xfId="6191"/>
    <cellStyle name="Style 11" xfId="6192"/>
    <cellStyle name="Style 12" xfId="6193"/>
    <cellStyle name="Style 13" xfId="6194"/>
    <cellStyle name="Style 14" xfId="6195"/>
    <cellStyle name="Style 15" xfId="6196"/>
    <cellStyle name="Style 16" xfId="6197"/>
    <cellStyle name="Style 17" xfId="6198"/>
    <cellStyle name="Style 18" xfId="6199"/>
    <cellStyle name="Style 19" xfId="6200"/>
    <cellStyle name="Style 2" xfId="6201"/>
    <cellStyle name="Style 20" xfId="6202"/>
    <cellStyle name="Style 21" xfId="6203"/>
    <cellStyle name="Style 22" xfId="6204"/>
    <cellStyle name="Style 23" xfId="6205"/>
    <cellStyle name="Style 24" xfId="6206"/>
    <cellStyle name="Style 24 2" xfId="6207"/>
    <cellStyle name="Style 24 3" xfId="6208"/>
    <cellStyle name="Style 25" xfId="6209"/>
    <cellStyle name="Style 26" xfId="6210"/>
    <cellStyle name="Style 27" xfId="6211"/>
    <cellStyle name="Style 27 2" xfId="6212"/>
    <cellStyle name="Style 27 3" xfId="6213"/>
    <cellStyle name="Style 28" xfId="6214"/>
    <cellStyle name="Style 28 2" xfId="6215"/>
    <cellStyle name="Style 28 3" xfId="6216"/>
    <cellStyle name="Style 29" xfId="6217"/>
    <cellStyle name="Style 3" xfId="6218"/>
    <cellStyle name="Style 30" xfId="6219"/>
    <cellStyle name="Style 31" xfId="6220"/>
    <cellStyle name="Style 32" xfId="6221"/>
    <cellStyle name="Style 33" xfId="6222"/>
    <cellStyle name="Style 34" xfId="6223"/>
    <cellStyle name="Style 35" xfId="6224"/>
    <cellStyle name="Style 36" xfId="6225"/>
    <cellStyle name="Style 37" xfId="6226"/>
    <cellStyle name="Style 38" xfId="6227"/>
    <cellStyle name="Style 39" xfId="6228"/>
    <cellStyle name="Style 4" xfId="6229"/>
    <cellStyle name="Style 40" xfId="6230"/>
    <cellStyle name="Style 41" xfId="6231"/>
    <cellStyle name="Style 42" xfId="6232"/>
    <cellStyle name="Style 43" xfId="6233"/>
    <cellStyle name="Style 44" xfId="6234"/>
    <cellStyle name="Style 45" xfId="6235"/>
    <cellStyle name="Style 46" xfId="6236"/>
    <cellStyle name="Style 47" xfId="6237"/>
    <cellStyle name="Style 48" xfId="6238"/>
    <cellStyle name="Style 49" xfId="6239"/>
    <cellStyle name="Style 5" xfId="6240"/>
    <cellStyle name="Style 50" xfId="6241"/>
    <cellStyle name="Style 51" xfId="6242"/>
    <cellStyle name="Style 52" xfId="6243"/>
    <cellStyle name="Style 53" xfId="6244"/>
    <cellStyle name="Style 54" xfId="6245"/>
    <cellStyle name="Style 55" xfId="6246"/>
    <cellStyle name="Style 56" xfId="6247"/>
    <cellStyle name="Style 57" xfId="6248"/>
    <cellStyle name="Style 58" xfId="6249"/>
    <cellStyle name="Style 59" xfId="6250"/>
    <cellStyle name="Style 6" xfId="6251"/>
    <cellStyle name="Style 60" xfId="6252"/>
    <cellStyle name="Style 61" xfId="6253"/>
    <cellStyle name="Style 62" xfId="6254"/>
    <cellStyle name="Style 7" xfId="6255"/>
    <cellStyle name="Style 8" xfId="6256"/>
    <cellStyle name="Style 9" xfId="6257"/>
    <cellStyle name="Style1 - Style1" xfId="6258"/>
    <cellStyle name="styMcList" xfId="6259"/>
    <cellStyle name="Subtitle" xfId="6260"/>
    <cellStyle name="-Subtitle_chart" xfId="6261"/>
    <cellStyle name="Subtitle_Report Finance" xfId="6262"/>
    <cellStyle name="Subtotal" xfId="6263"/>
    <cellStyle name="Subtotal 2" xfId="6264"/>
    <cellStyle name="Subtotal2" xfId="6265"/>
    <cellStyle name="subtotals" xfId="6266"/>
    <cellStyle name="supPercentage" xfId="6267"/>
    <cellStyle name="supText" xfId="6268"/>
    <cellStyle name="Table Col Head" xfId="6269"/>
    <cellStyle name="Table Head" xfId="6270"/>
    <cellStyle name="Table Head Aligned" xfId="6271"/>
    <cellStyle name="Table Head Blue" xfId="6272"/>
    <cellStyle name="Table Head Green" xfId="6273"/>
    <cellStyle name="Table Heading" xfId="6274"/>
    <cellStyle name="Table Sub Head" xfId="6275"/>
    <cellStyle name="Table Title" xfId="6276"/>
    <cellStyle name="Table Units" xfId="6277"/>
    <cellStyle name="Tablebody" xfId="6278"/>
    <cellStyle name="TablebodyDate" xfId="6279"/>
    <cellStyle name="TablebodyOutstandingAmount" xfId="6280"/>
    <cellStyle name="TablebodyPrice" xfId="6281"/>
    <cellStyle name="Tableheading" xfId="6282"/>
    <cellStyle name="Test" xfId="6283"/>
    <cellStyle name="TEXT" xfId="6284"/>
    <cellStyle name="Text Indent A" xfId="6285"/>
    <cellStyle name="Text Indent B" xfId="6286"/>
    <cellStyle name="Text Indent C" xfId="6287"/>
    <cellStyle name="Text Wrap" xfId="6288"/>
    <cellStyle name="TEXT_(19) Loan Feb-11(Feb-11 figures)" xfId="6289"/>
    <cellStyle name="TextStyle" xfId="6290"/>
    <cellStyle name="Title - Underline" xfId="6291"/>
    <cellStyle name="Title 2" xfId="6292"/>
    <cellStyle name="-Title_01" xfId="6293"/>
    <cellStyle name="Titles" xfId="6294"/>
    <cellStyle name="Titles - Other" xfId="6295"/>
    <cellStyle name="Titles_Avg_BS " xfId="6296"/>
    <cellStyle name="TitreRub" xfId="6297"/>
    <cellStyle name="TitreTab" xfId="6298"/>
    <cellStyle name="TOALS" xfId="6299"/>
    <cellStyle name="Total 2" xfId="6300"/>
    <cellStyle name="TotalNumbers" xfId="6301"/>
    <cellStyle name="TOTALS" xfId="6302"/>
    <cellStyle name="toto" xfId="6303"/>
    <cellStyle name="Trade_Title" xfId="6304"/>
    <cellStyle name="TradeScheduleColHdrStyle" xfId="6305"/>
    <cellStyle name="TradeScheduleDataStyle" xfId="6306"/>
    <cellStyle name="TradeScheduleHdrStyle" xfId="6307"/>
    <cellStyle name="TradeSchedulePercentStyle" xfId="6308"/>
    <cellStyle name="TypeIn" xfId="6309"/>
    <cellStyle name="UBOLD" xfId="6310"/>
    <cellStyle name="underlineHeading" xfId="6311"/>
    <cellStyle name="UnitValuation" xfId="6312"/>
    <cellStyle name="Unlocked" xfId="6313"/>
    <cellStyle name="unpro" xfId="6314"/>
    <cellStyle name="UNPROBLD" xfId="6315"/>
    <cellStyle name="unprobold" xfId="6316"/>
    <cellStyle name="unprotected" xfId="6317"/>
    <cellStyle name="us" xfId="6318"/>
    <cellStyle name="V" xfId="6319"/>
    <cellStyle name="v_~8200732" xfId="6320"/>
    <cellStyle name="v_~8200732_Sheet1" xfId="6321"/>
    <cellStyle name="v_10 BIG Old Spds" xfId="6322"/>
    <cellStyle name="v_10 BIG Pete Spds" xfId="6323"/>
    <cellStyle name="v_10 BIG Rocky Spds" xfId="6324"/>
    <cellStyle name="v_Collateral Summary 051106" xfId="6325"/>
    <cellStyle name="v_Collateral Summary 051106_Sheet1" xfId="6326"/>
    <cellStyle name="v_Pine Mountain 2_Omnicron Request_10.15.06" xfId="6327"/>
    <cellStyle name="v_PM II_Modeling Summary_v12b PJ Sprds 052506_Portfolio 7" xfId="6328"/>
    <cellStyle name="v_PM II_Modeling Summary_v12b PJ Sprds 052506_Portfolio 7_Sheet1" xfId="6329"/>
    <cellStyle name="V_Report Finance" xfId="6330"/>
    <cellStyle name="V_Sheet1" xfId="6331"/>
    <cellStyle name="Valuta (0)_LINEA GLOBALE" xfId="6332"/>
    <cellStyle name="Valuta [0]_Fees &amp; Expenses" xfId="6333"/>
    <cellStyle name="Valuta_Fees &amp; Expenses" xfId="6334"/>
    <cellStyle name="Währung [0]_Country" xfId="6335"/>
    <cellStyle name="Währung_Country" xfId="6336"/>
    <cellStyle name="Warning" xfId="6337"/>
    <cellStyle name="Warning Text 2" xfId="6338"/>
    <cellStyle name="WorksheetForm" xfId="6339"/>
    <cellStyle name="xy" xfId="6340"/>
    <cellStyle name="Y2K Compliant Date Fmt" xfId="6341"/>
    <cellStyle name="Year" xfId="6342"/>
    <cellStyle name="Years" xfId="6343"/>
    <cellStyle name="日付" xfId="6344"/>
    <cellStyle name="標準_Book3" xfId="63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R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P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Y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U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SBSJU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R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P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Y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U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536189324895.52051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539946715968.31848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536591348716.80927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565086189978.948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553754691382.10913</v>
          </cell>
        </row>
      </sheetData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563618708508.07617</v>
          </cell>
        </row>
      </sheetData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575394006886.01428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605259061210.91809</v>
          </cell>
        </row>
      </sheetData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608440060092.24231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637096649516.58105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8">
          <cell r="C8">
            <v>0</v>
          </cell>
        </row>
        <row r="463">
          <cell r="C463">
            <v>471311567927.49078</v>
          </cell>
        </row>
      </sheetData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661145889458.98083</v>
          </cell>
        </row>
      </sheetData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633159187268.2998</v>
          </cell>
        </row>
      </sheetData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636947781262.71729</v>
          </cell>
        </row>
      </sheetData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655844070529.67493</v>
          </cell>
        </row>
      </sheetData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662667187952.17041</v>
          </cell>
        </row>
      </sheetData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664628035925.57288</v>
          </cell>
        </row>
      </sheetData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695845123166.60339</v>
          </cell>
        </row>
      </sheetData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714781228665.03735</v>
          </cell>
        </row>
      </sheetData>
      <sheetData sheetId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729675192865.69409</v>
          </cell>
        </row>
      </sheetData>
      <sheetData sheetId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737089288564.3186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458405799681.56897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740351711669.67151</v>
          </cell>
        </row>
      </sheetData>
      <sheetData sheetId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780083329510.31018</v>
          </cell>
        </row>
      </sheetData>
      <sheetData sheetId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758266414278.92957</v>
          </cell>
        </row>
      </sheetData>
      <sheetData sheetId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788136063213.14148</v>
          </cell>
        </row>
      </sheetData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784205445696.28577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471368366158.60107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487597212335.35962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490699533798.73773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509422046006.47345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496790446433.90826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506831090651.21826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133"/>
  <sheetViews>
    <sheetView tabSelected="1" zoomScaleNormal="100" workbookViewId="0">
      <pane xSplit="105" ySplit="4" topLeftCell="DL5" activePane="bottomRight" state="frozen"/>
      <selection pane="topRight" activeCell="DB1" sqref="DB1"/>
      <selection pane="bottomLeft" activeCell="A5" sqref="A5"/>
      <selection pane="bottomRight" activeCell="A3" sqref="A3"/>
    </sheetView>
  </sheetViews>
  <sheetFormatPr defaultRowHeight="15"/>
  <cols>
    <col min="1" max="1" width="5.85546875" style="5" customWidth="1"/>
    <col min="2" max="2" width="54.28515625" style="5" customWidth="1"/>
    <col min="3" max="43" width="9.140625" style="5" hidden="1" customWidth="1"/>
    <col min="44" max="55" width="9.28515625" style="5" hidden="1" customWidth="1"/>
    <col min="56" max="56" width="9.42578125" style="5" hidden="1" customWidth="1"/>
    <col min="57" max="57" width="8.28515625" style="5" hidden="1" customWidth="1"/>
    <col min="58" max="61" width="9.28515625" style="5" hidden="1" customWidth="1"/>
    <col min="62" max="64" width="10.7109375" style="5" hidden="1" customWidth="1"/>
    <col min="65" max="65" width="10.5703125" style="5" hidden="1" customWidth="1"/>
    <col min="66" max="95" width="10.7109375" style="5" hidden="1" customWidth="1"/>
    <col min="96" max="96" width="11.85546875" style="5" hidden="1" customWidth="1"/>
    <col min="97" max="115" width="12.7109375" style="5" hidden="1" customWidth="1"/>
    <col min="116" max="128" width="12.7109375" style="5" customWidth="1"/>
    <col min="129" max="271" width="9.140625" style="5"/>
    <col min="272" max="272" width="5.85546875" style="5" customWidth="1"/>
    <col min="273" max="273" width="54.28515625" style="5" customWidth="1"/>
    <col min="274" max="366" width="0" style="5" hidden="1" customWidth="1"/>
    <col min="367" max="377" width="10.7109375" style="5" customWidth="1"/>
    <col min="378" max="378" width="10.42578125" style="5" customWidth="1"/>
    <col min="379" max="379" width="11" style="5" bestFit="1" customWidth="1"/>
    <col min="380" max="527" width="9.140625" style="5"/>
    <col min="528" max="528" width="5.85546875" style="5" customWidth="1"/>
    <col min="529" max="529" width="54.28515625" style="5" customWidth="1"/>
    <col min="530" max="622" width="0" style="5" hidden="1" customWidth="1"/>
    <col min="623" max="633" width="10.7109375" style="5" customWidth="1"/>
    <col min="634" max="634" width="10.42578125" style="5" customWidth="1"/>
    <col min="635" max="635" width="11" style="5" bestFit="1" customWidth="1"/>
    <col min="636" max="783" width="9.140625" style="5"/>
    <col min="784" max="784" width="5.85546875" style="5" customWidth="1"/>
    <col min="785" max="785" width="54.28515625" style="5" customWidth="1"/>
    <col min="786" max="878" width="0" style="5" hidden="1" customWidth="1"/>
    <col min="879" max="889" width="10.7109375" style="5" customWidth="1"/>
    <col min="890" max="890" width="10.42578125" style="5" customWidth="1"/>
    <col min="891" max="891" width="11" style="5" bestFit="1" customWidth="1"/>
    <col min="892" max="1039" width="9.140625" style="5"/>
    <col min="1040" max="1040" width="5.85546875" style="5" customWidth="1"/>
    <col min="1041" max="1041" width="54.28515625" style="5" customWidth="1"/>
    <col min="1042" max="1134" width="0" style="5" hidden="1" customWidth="1"/>
    <col min="1135" max="1145" width="10.7109375" style="5" customWidth="1"/>
    <col min="1146" max="1146" width="10.42578125" style="5" customWidth="1"/>
    <col min="1147" max="1147" width="11" style="5" bestFit="1" customWidth="1"/>
    <col min="1148" max="1295" width="9.140625" style="5"/>
    <col min="1296" max="1296" width="5.85546875" style="5" customWidth="1"/>
    <col min="1297" max="1297" width="54.28515625" style="5" customWidth="1"/>
    <col min="1298" max="1390" width="0" style="5" hidden="1" customWidth="1"/>
    <col min="1391" max="1401" width="10.7109375" style="5" customWidth="1"/>
    <col min="1402" max="1402" width="10.42578125" style="5" customWidth="1"/>
    <col min="1403" max="1403" width="11" style="5" bestFit="1" customWidth="1"/>
    <col min="1404" max="1551" width="9.140625" style="5"/>
    <col min="1552" max="1552" width="5.85546875" style="5" customWidth="1"/>
    <col min="1553" max="1553" width="54.28515625" style="5" customWidth="1"/>
    <col min="1554" max="1646" width="0" style="5" hidden="1" customWidth="1"/>
    <col min="1647" max="1657" width="10.7109375" style="5" customWidth="1"/>
    <col min="1658" max="1658" width="10.42578125" style="5" customWidth="1"/>
    <col min="1659" max="1659" width="11" style="5" bestFit="1" customWidth="1"/>
    <col min="1660" max="1807" width="9.140625" style="5"/>
    <col min="1808" max="1808" width="5.85546875" style="5" customWidth="1"/>
    <col min="1809" max="1809" width="54.28515625" style="5" customWidth="1"/>
    <col min="1810" max="1902" width="0" style="5" hidden="1" customWidth="1"/>
    <col min="1903" max="1913" width="10.7109375" style="5" customWidth="1"/>
    <col min="1914" max="1914" width="10.42578125" style="5" customWidth="1"/>
    <col min="1915" max="1915" width="11" style="5" bestFit="1" customWidth="1"/>
    <col min="1916" max="2063" width="9.140625" style="5"/>
    <col min="2064" max="2064" width="5.85546875" style="5" customWidth="1"/>
    <col min="2065" max="2065" width="54.28515625" style="5" customWidth="1"/>
    <col min="2066" max="2158" width="0" style="5" hidden="1" customWidth="1"/>
    <col min="2159" max="2169" width="10.7109375" style="5" customWidth="1"/>
    <col min="2170" max="2170" width="10.42578125" style="5" customWidth="1"/>
    <col min="2171" max="2171" width="11" style="5" bestFit="1" customWidth="1"/>
    <col min="2172" max="2319" width="9.140625" style="5"/>
    <col min="2320" max="2320" width="5.85546875" style="5" customWidth="1"/>
    <col min="2321" max="2321" width="54.28515625" style="5" customWidth="1"/>
    <col min="2322" max="2414" width="0" style="5" hidden="1" customWidth="1"/>
    <col min="2415" max="2425" width="10.7109375" style="5" customWidth="1"/>
    <col min="2426" max="2426" width="10.42578125" style="5" customWidth="1"/>
    <col min="2427" max="2427" width="11" style="5" bestFit="1" customWidth="1"/>
    <col min="2428" max="2575" width="9.140625" style="5"/>
    <col min="2576" max="2576" width="5.85546875" style="5" customWidth="1"/>
    <col min="2577" max="2577" width="54.28515625" style="5" customWidth="1"/>
    <col min="2578" max="2670" width="0" style="5" hidden="1" customWidth="1"/>
    <col min="2671" max="2681" width="10.7109375" style="5" customWidth="1"/>
    <col min="2682" max="2682" width="10.42578125" style="5" customWidth="1"/>
    <col min="2683" max="2683" width="11" style="5" bestFit="1" customWidth="1"/>
    <col min="2684" max="2831" width="9.140625" style="5"/>
    <col min="2832" max="2832" width="5.85546875" style="5" customWidth="1"/>
    <col min="2833" max="2833" width="54.28515625" style="5" customWidth="1"/>
    <col min="2834" max="2926" width="0" style="5" hidden="1" customWidth="1"/>
    <col min="2927" max="2937" width="10.7109375" style="5" customWidth="1"/>
    <col min="2938" max="2938" width="10.42578125" style="5" customWidth="1"/>
    <col min="2939" max="2939" width="11" style="5" bestFit="1" customWidth="1"/>
    <col min="2940" max="3087" width="9.140625" style="5"/>
    <col min="3088" max="3088" width="5.85546875" style="5" customWidth="1"/>
    <col min="3089" max="3089" width="54.28515625" style="5" customWidth="1"/>
    <col min="3090" max="3182" width="0" style="5" hidden="1" customWidth="1"/>
    <col min="3183" max="3193" width="10.7109375" style="5" customWidth="1"/>
    <col min="3194" max="3194" width="10.42578125" style="5" customWidth="1"/>
    <col min="3195" max="3195" width="11" style="5" bestFit="1" customWidth="1"/>
    <col min="3196" max="3343" width="9.140625" style="5"/>
    <col min="3344" max="3344" width="5.85546875" style="5" customWidth="1"/>
    <col min="3345" max="3345" width="54.28515625" style="5" customWidth="1"/>
    <col min="3346" max="3438" width="0" style="5" hidden="1" customWidth="1"/>
    <col min="3439" max="3449" width="10.7109375" style="5" customWidth="1"/>
    <col min="3450" max="3450" width="10.42578125" style="5" customWidth="1"/>
    <col min="3451" max="3451" width="11" style="5" bestFit="1" customWidth="1"/>
    <col min="3452" max="3599" width="9.140625" style="5"/>
    <col min="3600" max="3600" width="5.85546875" style="5" customWidth="1"/>
    <col min="3601" max="3601" width="54.28515625" style="5" customWidth="1"/>
    <col min="3602" max="3694" width="0" style="5" hidden="1" customWidth="1"/>
    <col min="3695" max="3705" width="10.7109375" style="5" customWidth="1"/>
    <col min="3706" max="3706" width="10.42578125" style="5" customWidth="1"/>
    <col min="3707" max="3707" width="11" style="5" bestFit="1" customWidth="1"/>
    <col min="3708" max="3855" width="9.140625" style="5"/>
    <col min="3856" max="3856" width="5.85546875" style="5" customWidth="1"/>
    <col min="3857" max="3857" width="54.28515625" style="5" customWidth="1"/>
    <col min="3858" max="3950" width="0" style="5" hidden="1" customWidth="1"/>
    <col min="3951" max="3961" width="10.7109375" style="5" customWidth="1"/>
    <col min="3962" max="3962" width="10.42578125" style="5" customWidth="1"/>
    <col min="3963" max="3963" width="11" style="5" bestFit="1" customWidth="1"/>
    <col min="3964" max="4111" width="9.140625" style="5"/>
    <col min="4112" max="4112" width="5.85546875" style="5" customWidth="1"/>
    <col min="4113" max="4113" width="54.28515625" style="5" customWidth="1"/>
    <col min="4114" max="4206" width="0" style="5" hidden="1" customWidth="1"/>
    <col min="4207" max="4217" width="10.7109375" style="5" customWidth="1"/>
    <col min="4218" max="4218" width="10.42578125" style="5" customWidth="1"/>
    <col min="4219" max="4219" width="11" style="5" bestFit="1" customWidth="1"/>
    <col min="4220" max="4367" width="9.140625" style="5"/>
    <col min="4368" max="4368" width="5.85546875" style="5" customWidth="1"/>
    <col min="4369" max="4369" width="54.28515625" style="5" customWidth="1"/>
    <col min="4370" max="4462" width="0" style="5" hidden="1" customWidth="1"/>
    <col min="4463" max="4473" width="10.7109375" style="5" customWidth="1"/>
    <col min="4474" max="4474" width="10.42578125" style="5" customWidth="1"/>
    <col min="4475" max="4475" width="11" style="5" bestFit="1" customWidth="1"/>
    <col min="4476" max="4623" width="9.140625" style="5"/>
    <col min="4624" max="4624" width="5.85546875" style="5" customWidth="1"/>
    <col min="4625" max="4625" width="54.28515625" style="5" customWidth="1"/>
    <col min="4626" max="4718" width="0" style="5" hidden="1" customWidth="1"/>
    <col min="4719" max="4729" width="10.7109375" style="5" customWidth="1"/>
    <col min="4730" max="4730" width="10.42578125" style="5" customWidth="1"/>
    <col min="4731" max="4731" width="11" style="5" bestFit="1" customWidth="1"/>
    <col min="4732" max="4879" width="9.140625" style="5"/>
    <col min="4880" max="4880" width="5.85546875" style="5" customWidth="1"/>
    <col min="4881" max="4881" width="54.28515625" style="5" customWidth="1"/>
    <col min="4882" max="4974" width="0" style="5" hidden="1" customWidth="1"/>
    <col min="4975" max="4985" width="10.7109375" style="5" customWidth="1"/>
    <col min="4986" max="4986" width="10.42578125" style="5" customWidth="1"/>
    <col min="4987" max="4987" width="11" style="5" bestFit="1" customWidth="1"/>
    <col min="4988" max="5135" width="9.140625" style="5"/>
    <col min="5136" max="5136" width="5.85546875" style="5" customWidth="1"/>
    <col min="5137" max="5137" width="54.28515625" style="5" customWidth="1"/>
    <col min="5138" max="5230" width="0" style="5" hidden="1" customWidth="1"/>
    <col min="5231" max="5241" width="10.7109375" style="5" customWidth="1"/>
    <col min="5242" max="5242" width="10.42578125" style="5" customWidth="1"/>
    <col min="5243" max="5243" width="11" style="5" bestFit="1" customWidth="1"/>
    <col min="5244" max="5391" width="9.140625" style="5"/>
    <col min="5392" max="5392" width="5.85546875" style="5" customWidth="1"/>
    <col min="5393" max="5393" width="54.28515625" style="5" customWidth="1"/>
    <col min="5394" max="5486" width="0" style="5" hidden="1" customWidth="1"/>
    <col min="5487" max="5497" width="10.7109375" style="5" customWidth="1"/>
    <col min="5498" max="5498" width="10.42578125" style="5" customWidth="1"/>
    <col min="5499" max="5499" width="11" style="5" bestFit="1" customWidth="1"/>
    <col min="5500" max="5647" width="9.140625" style="5"/>
    <col min="5648" max="5648" width="5.85546875" style="5" customWidth="1"/>
    <col min="5649" max="5649" width="54.28515625" style="5" customWidth="1"/>
    <col min="5650" max="5742" width="0" style="5" hidden="1" customWidth="1"/>
    <col min="5743" max="5753" width="10.7109375" style="5" customWidth="1"/>
    <col min="5754" max="5754" width="10.42578125" style="5" customWidth="1"/>
    <col min="5755" max="5755" width="11" style="5" bestFit="1" customWidth="1"/>
    <col min="5756" max="5903" width="9.140625" style="5"/>
    <col min="5904" max="5904" width="5.85546875" style="5" customWidth="1"/>
    <col min="5905" max="5905" width="54.28515625" style="5" customWidth="1"/>
    <col min="5906" max="5998" width="0" style="5" hidden="1" customWidth="1"/>
    <col min="5999" max="6009" width="10.7109375" style="5" customWidth="1"/>
    <col min="6010" max="6010" width="10.42578125" style="5" customWidth="1"/>
    <col min="6011" max="6011" width="11" style="5" bestFit="1" customWidth="1"/>
    <col min="6012" max="6159" width="9.140625" style="5"/>
    <col min="6160" max="6160" width="5.85546875" style="5" customWidth="1"/>
    <col min="6161" max="6161" width="54.28515625" style="5" customWidth="1"/>
    <col min="6162" max="6254" width="0" style="5" hidden="1" customWidth="1"/>
    <col min="6255" max="6265" width="10.7109375" style="5" customWidth="1"/>
    <col min="6266" max="6266" width="10.42578125" style="5" customWidth="1"/>
    <col min="6267" max="6267" width="11" style="5" bestFit="1" customWidth="1"/>
    <col min="6268" max="6415" width="9.140625" style="5"/>
    <col min="6416" max="6416" width="5.85546875" style="5" customWidth="1"/>
    <col min="6417" max="6417" width="54.28515625" style="5" customWidth="1"/>
    <col min="6418" max="6510" width="0" style="5" hidden="1" customWidth="1"/>
    <col min="6511" max="6521" width="10.7109375" style="5" customWidth="1"/>
    <col min="6522" max="6522" width="10.42578125" style="5" customWidth="1"/>
    <col min="6523" max="6523" width="11" style="5" bestFit="1" customWidth="1"/>
    <col min="6524" max="6671" width="9.140625" style="5"/>
    <col min="6672" max="6672" width="5.85546875" style="5" customWidth="1"/>
    <col min="6673" max="6673" width="54.28515625" style="5" customWidth="1"/>
    <col min="6674" max="6766" width="0" style="5" hidden="1" customWidth="1"/>
    <col min="6767" max="6777" width="10.7109375" style="5" customWidth="1"/>
    <col min="6778" max="6778" width="10.42578125" style="5" customWidth="1"/>
    <col min="6779" max="6779" width="11" style="5" bestFit="1" customWidth="1"/>
    <col min="6780" max="6927" width="9.140625" style="5"/>
    <col min="6928" max="6928" width="5.85546875" style="5" customWidth="1"/>
    <col min="6929" max="6929" width="54.28515625" style="5" customWidth="1"/>
    <col min="6930" max="7022" width="0" style="5" hidden="1" customWidth="1"/>
    <col min="7023" max="7033" width="10.7109375" style="5" customWidth="1"/>
    <col min="7034" max="7034" width="10.42578125" style="5" customWidth="1"/>
    <col min="7035" max="7035" width="11" style="5" bestFit="1" customWidth="1"/>
    <col min="7036" max="7183" width="9.140625" style="5"/>
    <col min="7184" max="7184" width="5.85546875" style="5" customWidth="1"/>
    <col min="7185" max="7185" width="54.28515625" style="5" customWidth="1"/>
    <col min="7186" max="7278" width="0" style="5" hidden="1" customWidth="1"/>
    <col min="7279" max="7289" width="10.7109375" style="5" customWidth="1"/>
    <col min="7290" max="7290" width="10.42578125" style="5" customWidth="1"/>
    <col min="7291" max="7291" width="11" style="5" bestFit="1" customWidth="1"/>
    <col min="7292" max="7439" width="9.140625" style="5"/>
    <col min="7440" max="7440" width="5.85546875" style="5" customWidth="1"/>
    <col min="7441" max="7441" width="54.28515625" style="5" customWidth="1"/>
    <col min="7442" max="7534" width="0" style="5" hidden="1" customWidth="1"/>
    <col min="7535" max="7545" width="10.7109375" style="5" customWidth="1"/>
    <col min="7546" max="7546" width="10.42578125" style="5" customWidth="1"/>
    <col min="7547" max="7547" width="11" style="5" bestFit="1" customWidth="1"/>
    <col min="7548" max="7695" width="9.140625" style="5"/>
    <col min="7696" max="7696" width="5.85546875" style="5" customWidth="1"/>
    <col min="7697" max="7697" width="54.28515625" style="5" customWidth="1"/>
    <col min="7698" max="7790" width="0" style="5" hidden="1" customWidth="1"/>
    <col min="7791" max="7801" width="10.7109375" style="5" customWidth="1"/>
    <col min="7802" max="7802" width="10.42578125" style="5" customWidth="1"/>
    <col min="7803" max="7803" width="11" style="5" bestFit="1" customWidth="1"/>
    <col min="7804" max="7951" width="9.140625" style="5"/>
    <col min="7952" max="7952" width="5.85546875" style="5" customWidth="1"/>
    <col min="7953" max="7953" width="54.28515625" style="5" customWidth="1"/>
    <col min="7954" max="8046" width="0" style="5" hidden="1" customWidth="1"/>
    <col min="8047" max="8057" width="10.7109375" style="5" customWidth="1"/>
    <col min="8058" max="8058" width="10.42578125" style="5" customWidth="1"/>
    <col min="8059" max="8059" width="11" style="5" bestFit="1" customWidth="1"/>
    <col min="8060" max="8207" width="9.140625" style="5"/>
    <col min="8208" max="8208" width="5.85546875" style="5" customWidth="1"/>
    <col min="8209" max="8209" width="54.28515625" style="5" customWidth="1"/>
    <col min="8210" max="8302" width="0" style="5" hidden="1" customWidth="1"/>
    <col min="8303" max="8313" width="10.7109375" style="5" customWidth="1"/>
    <col min="8314" max="8314" width="10.42578125" style="5" customWidth="1"/>
    <col min="8315" max="8315" width="11" style="5" bestFit="1" customWidth="1"/>
    <col min="8316" max="8463" width="9.140625" style="5"/>
    <col min="8464" max="8464" width="5.85546875" style="5" customWidth="1"/>
    <col min="8465" max="8465" width="54.28515625" style="5" customWidth="1"/>
    <col min="8466" max="8558" width="0" style="5" hidden="1" customWidth="1"/>
    <col min="8559" max="8569" width="10.7109375" style="5" customWidth="1"/>
    <col min="8570" max="8570" width="10.42578125" style="5" customWidth="1"/>
    <col min="8571" max="8571" width="11" style="5" bestFit="1" customWidth="1"/>
    <col min="8572" max="8719" width="9.140625" style="5"/>
    <col min="8720" max="8720" width="5.85546875" style="5" customWidth="1"/>
    <col min="8721" max="8721" width="54.28515625" style="5" customWidth="1"/>
    <col min="8722" max="8814" width="0" style="5" hidden="1" customWidth="1"/>
    <col min="8815" max="8825" width="10.7109375" style="5" customWidth="1"/>
    <col min="8826" max="8826" width="10.42578125" style="5" customWidth="1"/>
    <col min="8827" max="8827" width="11" style="5" bestFit="1" customWidth="1"/>
    <col min="8828" max="8975" width="9.140625" style="5"/>
    <col min="8976" max="8976" width="5.85546875" style="5" customWidth="1"/>
    <col min="8977" max="8977" width="54.28515625" style="5" customWidth="1"/>
    <col min="8978" max="9070" width="0" style="5" hidden="1" customWidth="1"/>
    <col min="9071" max="9081" width="10.7109375" style="5" customWidth="1"/>
    <col min="9082" max="9082" width="10.42578125" style="5" customWidth="1"/>
    <col min="9083" max="9083" width="11" style="5" bestFit="1" customWidth="1"/>
    <col min="9084" max="9231" width="9.140625" style="5"/>
    <col min="9232" max="9232" width="5.85546875" style="5" customWidth="1"/>
    <col min="9233" max="9233" width="54.28515625" style="5" customWidth="1"/>
    <col min="9234" max="9326" width="0" style="5" hidden="1" customWidth="1"/>
    <col min="9327" max="9337" width="10.7109375" style="5" customWidth="1"/>
    <col min="9338" max="9338" width="10.42578125" style="5" customWidth="1"/>
    <col min="9339" max="9339" width="11" style="5" bestFit="1" customWidth="1"/>
    <col min="9340" max="9487" width="9.140625" style="5"/>
    <col min="9488" max="9488" width="5.85546875" style="5" customWidth="1"/>
    <col min="9489" max="9489" width="54.28515625" style="5" customWidth="1"/>
    <col min="9490" max="9582" width="0" style="5" hidden="1" customWidth="1"/>
    <col min="9583" max="9593" width="10.7109375" style="5" customWidth="1"/>
    <col min="9594" max="9594" width="10.42578125" style="5" customWidth="1"/>
    <col min="9595" max="9595" width="11" style="5" bestFit="1" customWidth="1"/>
    <col min="9596" max="9743" width="9.140625" style="5"/>
    <col min="9744" max="9744" width="5.85546875" style="5" customWidth="1"/>
    <col min="9745" max="9745" width="54.28515625" style="5" customWidth="1"/>
    <col min="9746" max="9838" width="0" style="5" hidden="1" customWidth="1"/>
    <col min="9839" max="9849" width="10.7109375" style="5" customWidth="1"/>
    <col min="9850" max="9850" width="10.42578125" style="5" customWidth="1"/>
    <col min="9851" max="9851" width="11" style="5" bestFit="1" customWidth="1"/>
    <col min="9852" max="9999" width="9.140625" style="5"/>
    <col min="10000" max="10000" width="5.85546875" style="5" customWidth="1"/>
    <col min="10001" max="10001" width="54.28515625" style="5" customWidth="1"/>
    <col min="10002" max="10094" width="0" style="5" hidden="1" customWidth="1"/>
    <col min="10095" max="10105" width="10.7109375" style="5" customWidth="1"/>
    <col min="10106" max="10106" width="10.42578125" style="5" customWidth="1"/>
    <col min="10107" max="10107" width="11" style="5" bestFit="1" customWidth="1"/>
    <col min="10108" max="10255" width="9.140625" style="5"/>
    <col min="10256" max="10256" width="5.85546875" style="5" customWidth="1"/>
    <col min="10257" max="10257" width="54.28515625" style="5" customWidth="1"/>
    <col min="10258" max="10350" width="0" style="5" hidden="1" customWidth="1"/>
    <col min="10351" max="10361" width="10.7109375" style="5" customWidth="1"/>
    <col min="10362" max="10362" width="10.42578125" style="5" customWidth="1"/>
    <col min="10363" max="10363" width="11" style="5" bestFit="1" customWidth="1"/>
    <col min="10364" max="10511" width="9.140625" style="5"/>
    <col min="10512" max="10512" width="5.85546875" style="5" customWidth="1"/>
    <col min="10513" max="10513" width="54.28515625" style="5" customWidth="1"/>
    <col min="10514" max="10606" width="0" style="5" hidden="1" customWidth="1"/>
    <col min="10607" max="10617" width="10.7109375" style="5" customWidth="1"/>
    <col min="10618" max="10618" width="10.42578125" style="5" customWidth="1"/>
    <col min="10619" max="10619" width="11" style="5" bestFit="1" customWidth="1"/>
    <col min="10620" max="10767" width="9.140625" style="5"/>
    <col min="10768" max="10768" width="5.85546875" style="5" customWidth="1"/>
    <col min="10769" max="10769" width="54.28515625" style="5" customWidth="1"/>
    <col min="10770" max="10862" width="0" style="5" hidden="1" customWidth="1"/>
    <col min="10863" max="10873" width="10.7109375" style="5" customWidth="1"/>
    <col min="10874" max="10874" width="10.42578125" style="5" customWidth="1"/>
    <col min="10875" max="10875" width="11" style="5" bestFit="1" customWidth="1"/>
    <col min="10876" max="11023" width="9.140625" style="5"/>
    <col min="11024" max="11024" width="5.85546875" style="5" customWidth="1"/>
    <col min="11025" max="11025" width="54.28515625" style="5" customWidth="1"/>
    <col min="11026" max="11118" width="0" style="5" hidden="1" customWidth="1"/>
    <col min="11119" max="11129" width="10.7109375" style="5" customWidth="1"/>
    <col min="11130" max="11130" width="10.42578125" style="5" customWidth="1"/>
    <col min="11131" max="11131" width="11" style="5" bestFit="1" customWidth="1"/>
    <col min="11132" max="11279" width="9.140625" style="5"/>
    <col min="11280" max="11280" width="5.85546875" style="5" customWidth="1"/>
    <col min="11281" max="11281" width="54.28515625" style="5" customWidth="1"/>
    <col min="11282" max="11374" width="0" style="5" hidden="1" customWidth="1"/>
    <col min="11375" max="11385" width="10.7109375" style="5" customWidth="1"/>
    <col min="11386" max="11386" width="10.42578125" style="5" customWidth="1"/>
    <col min="11387" max="11387" width="11" style="5" bestFit="1" customWidth="1"/>
    <col min="11388" max="11535" width="9.140625" style="5"/>
    <col min="11536" max="11536" width="5.85546875" style="5" customWidth="1"/>
    <col min="11537" max="11537" width="54.28515625" style="5" customWidth="1"/>
    <col min="11538" max="11630" width="0" style="5" hidden="1" customWidth="1"/>
    <col min="11631" max="11641" width="10.7109375" style="5" customWidth="1"/>
    <col min="11642" max="11642" width="10.42578125" style="5" customWidth="1"/>
    <col min="11643" max="11643" width="11" style="5" bestFit="1" customWidth="1"/>
    <col min="11644" max="11791" width="9.140625" style="5"/>
    <col min="11792" max="11792" width="5.85546875" style="5" customWidth="1"/>
    <col min="11793" max="11793" width="54.28515625" style="5" customWidth="1"/>
    <col min="11794" max="11886" width="0" style="5" hidden="1" customWidth="1"/>
    <col min="11887" max="11897" width="10.7109375" style="5" customWidth="1"/>
    <col min="11898" max="11898" width="10.42578125" style="5" customWidth="1"/>
    <col min="11899" max="11899" width="11" style="5" bestFit="1" customWidth="1"/>
    <col min="11900" max="12047" width="9.140625" style="5"/>
    <col min="12048" max="12048" width="5.85546875" style="5" customWidth="1"/>
    <col min="12049" max="12049" width="54.28515625" style="5" customWidth="1"/>
    <col min="12050" max="12142" width="0" style="5" hidden="1" customWidth="1"/>
    <col min="12143" max="12153" width="10.7109375" style="5" customWidth="1"/>
    <col min="12154" max="12154" width="10.42578125" style="5" customWidth="1"/>
    <col min="12155" max="12155" width="11" style="5" bestFit="1" customWidth="1"/>
    <col min="12156" max="12303" width="9.140625" style="5"/>
    <col min="12304" max="12304" width="5.85546875" style="5" customWidth="1"/>
    <col min="12305" max="12305" width="54.28515625" style="5" customWidth="1"/>
    <col min="12306" max="12398" width="0" style="5" hidden="1" customWidth="1"/>
    <col min="12399" max="12409" width="10.7109375" style="5" customWidth="1"/>
    <col min="12410" max="12410" width="10.42578125" style="5" customWidth="1"/>
    <col min="12411" max="12411" width="11" style="5" bestFit="1" customWidth="1"/>
    <col min="12412" max="12559" width="9.140625" style="5"/>
    <col min="12560" max="12560" width="5.85546875" style="5" customWidth="1"/>
    <col min="12561" max="12561" width="54.28515625" style="5" customWidth="1"/>
    <col min="12562" max="12654" width="0" style="5" hidden="1" customWidth="1"/>
    <col min="12655" max="12665" width="10.7109375" style="5" customWidth="1"/>
    <col min="12666" max="12666" width="10.42578125" style="5" customWidth="1"/>
    <col min="12667" max="12667" width="11" style="5" bestFit="1" customWidth="1"/>
    <col min="12668" max="12815" width="9.140625" style="5"/>
    <col min="12816" max="12816" width="5.85546875" style="5" customWidth="1"/>
    <col min="12817" max="12817" width="54.28515625" style="5" customWidth="1"/>
    <col min="12818" max="12910" width="0" style="5" hidden="1" customWidth="1"/>
    <col min="12911" max="12921" width="10.7109375" style="5" customWidth="1"/>
    <col min="12922" max="12922" width="10.42578125" style="5" customWidth="1"/>
    <col min="12923" max="12923" width="11" style="5" bestFit="1" customWidth="1"/>
    <col min="12924" max="13071" width="9.140625" style="5"/>
    <col min="13072" max="13072" width="5.85546875" style="5" customWidth="1"/>
    <col min="13073" max="13073" width="54.28515625" style="5" customWidth="1"/>
    <col min="13074" max="13166" width="0" style="5" hidden="1" customWidth="1"/>
    <col min="13167" max="13177" width="10.7109375" style="5" customWidth="1"/>
    <col min="13178" max="13178" width="10.42578125" style="5" customWidth="1"/>
    <col min="13179" max="13179" width="11" style="5" bestFit="1" customWidth="1"/>
    <col min="13180" max="13327" width="9.140625" style="5"/>
    <col min="13328" max="13328" width="5.85546875" style="5" customWidth="1"/>
    <col min="13329" max="13329" width="54.28515625" style="5" customWidth="1"/>
    <col min="13330" max="13422" width="0" style="5" hidden="1" customWidth="1"/>
    <col min="13423" max="13433" width="10.7109375" style="5" customWidth="1"/>
    <col min="13434" max="13434" width="10.42578125" style="5" customWidth="1"/>
    <col min="13435" max="13435" width="11" style="5" bestFit="1" customWidth="1"/>
    <col min="13436" max="13583" width="9.140625" style="5"/>
    <col min="13584" max="13584" width="5.85546875" style="5" customWidth="1"/>
    <col min="13585" max="13585" width="54.28515625" style="5" customWidth="1"/>
    <col min="13586" max="13678" width="0" style="5" hidden="1" customWidth="1"/>
    <col min="13679" max="13689" width="10.7109375" style="5" customWidth="1"/>
    <col min="13690" max="13690" width="10.42578125" style="5" customWidth="1"/>
    <col min="13691" max="13691" width="11" style="5" bestFit="1" customWidth="1"/>
    <col min="13692" max="13839" width="9.140625" style="5"/>
    <col min="13840" max="13840" width="5.85546875" style="5" customWidth="1"/>
    <col min="13841" max="13841" width="54.28515625" style="5" customWidth="1"/>
    <col min="13842" max="13934" width="0" style="5" hidden="1" customWidth="1"/>
    <col min="13935" max="13945" width="10.7109375" style="5" customWidth="1"/>
    <col min="13946" max="13946" width="10.42578125" style="5" customWidth="1"/>
    <col min="13947" max="13947" width="11" style="5" bestFit="1" customWidth="1"/>
    <col min="13948" max="14095" width="9.140625" style="5"/>
    <col min="14096" max="14096" width="5.85546875" style="5" customWidth="1"/>
    <col min="14097" max="14097" width="54.28515625" style="5" customWidth="1"/>
    <col min="14098" max="14190" width="0" style="5" hidden="1" customWidth="1"/>
    <col min="14191" max="14201" width="10.7109375" style="5" customWidth="1"/>
    <col min="14202" max="14202" width="10.42578125" style="5" customWidth="1"/>
    <col min="14203" max="14203" width="11" style="5" bestFit="1" customWidth="1"/>
    <col min="14204" max="14351" width="9.140625" style="5"/>
    <col min="14352" max="14352" width="5.85546875" style="5" customWidth="1"/>
    <col min="14353" max="14353" width="54.28515625" style="5" customWidth="1"/>
    <col min="14354" max="14446" width="0" style="5" hidden="1" customWidth="1"/>
    <col min="14447" max="14457" width="10.7109375" style="5" customWidth="1"/>
    <col min="14458" max="14458" width="10.42578125" style="5" customWidth="1"/>
    <col min="14459" max="14459" width="11" style="5" bestFit="1" customWidth="1"/>
    <col min="14460" max="14607" width="9.140625" style="5"/>
    <col min="14608" max="14608" width="5.85546875" style="5" customWidth="1"/>
    <col min="14609" max="14609" width="54.28515625" style="5" customWidth="1"/>
    <col min="14610" max="14702" width="0" style="5" hidden="1" customWidth="1"/>
    <col min="14703" max="14713" width="10.7109375" style="5" customWidth="1"/>
    <col min="14714" max="14714" width="10.42578125" style="5" customWidth="1"/>
    <col min="14715" max="14715" width="11" style="5" bestFit="1" customWidth="1"/>
    <col min="14716" max="14863" width="9.140625" style="5"/>
    <col min="14864" max="14864" width="5.85546875" style="5" customWidth="1"/>
    <col min="14865" max="14865" width="54.28515625" style="5" customWidth="1"/>
    <col min="14866" max="14958" width="0" style="5" hidden="1" customWidth="1"/>
    <col min="14959" max="14969" width="10.7109375" style="5" customWidth="1"/>
    <col min="14970" max="14970" width="10.42578125" style="5" customWidth="1"/>
    <col min="14971" max="14971" width="11" style="5" bestFit="1" customWidth="1"/>
    <col min="14972" max="15119" width="9.140625" style="5"/>
    <col min="15120" max="15120" width="5.85546875" style="5" customWidth="1"/>
    <col min="15121" max="15121" width="54.28515625" style="5" customWidth="1"/>
    <col min="15122" max="15214" width="0" style="5" hidden="1" customWidth="1"/>
    <col min="15215" max="15225" width="10.7109375" style="5" customWidth="1"/>
    <col min="15226" max="15226" width="10.42578125" style="5" customWidth="1"/>
    <col min="15227" max="15227" width="11" style="5" bestFit="1" customWidth="1"/>
    <col min="15228" max="15375" width="9.140625" style="5"/>
    <col min="15376" max="15376" width="5.85546875" style="5" customWidth="1"/>
    <col min="15377" max="15377" width="54.28515625" style="5" customWidth="1"/>
    <col min="15378" max="15470" width="0" style="5" hidden="1" customWidth="1"/>
    <col min="15471" max="15481" width="10.7109375" style="5" customWidth="1"/>
    <col min="15482" max="15482" width="10.42578125" style="5" customWidth="1"/>
    <col min="15483" max="15483" width="11" style="5" bestFit="1" customWidth="1"/>
    <col min="15484" max="15631" width="9.140625" style="5"/>
    <col min="15632" max="15632" width="5.85546875" style="5" customWidth="1"/>
    <col min="15633" max="15633" width="54.28515625" style="5" customWidth="1"/>
    <col min="15634" max="15726" width="0" style="5" hidden="1" customWidth="1"/>
    <col min="15727" max="15737" width="10.7109375" style="5" customWidth="1"/>
    <col min="15738" max="15738" width="10.42578125" style="5" customWidth="1"/>
    <col min="15739" max="15739" width="11" style="5" bestFit="1" customWidth="1"/>
    <col min="15740" max="15887" width="9.140625" style="5"/>
    <col min="15888" max="15888" width="5.85546875" style="5" customWidth="1"/>
    <col min="15889" max="15889" width="54.28515625" style="5" customWidth="1"/>
    <col min="15890" max="15982" width="0" style="5" hidden="1" customWidth="1"/>
    <col min="15983" max="15993" width="10.7109375" style="5" customWidth="1"/>
    <col min="15994" max="15994" width="10.42578125" style="5" customWidth="1"/>
    <col min="15995" max="15995" width="11" style="5" bestFit="1" customWidth="1"/>
    <col min="15996" max="16143" width="9.140625" style="5"/>
    <col min="16144" max="16144" width="5.85546875" style="5" customWidth="1"/>
    <col min="16145" max="16145" width="54.28515625" style="5" customWidth="1"/>
    <col min="16146" max="16238" width="0" style="5" hidden="1" customWidth="1"/>
    <col min="16239" max="16249" width="10.7109375" style="5" customWidth="1"/>
    <col min="16250" max="16250" width="10.42578125" style="5" customWidth="1"/>
    <col min="16251" max="16251" width="11" style="5" bestFit="1" customWidth="1"/>
    <col min="16252" max="16384" width="9.140625" style="5"/>
  </cols>
  <sheetData>
    <row r="1" spans="1:128" ht="18.75">
      <c r="A1" s="1" t="s">
        <v>62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128" hidden="1">
      <c r="A2" s="6"/>
      <c r="B2" s="7"/>
      <c r="C2" s="8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128" ht="17.25" customHeight="1" thickBot="1">
      <c r="A3" s="9"/>
      <c r="B3" s="9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V3" s="4"/>
      <c r="W3" s="4"/>
      <c r="X3" s="4"/>
      <c r="Y3" s="4"/>
      <c r="Z3" s="4"/>
      <c r="AA3" s="4"/>
      <c r="AB3" s="4"/>
      <c r="AC3" s="10"/>
      <c r="AD3" s="10"/>
      <c r="AG3" s="10"/>
      <c r="AN3" s="91"/>
      <c r="AO3" s="91"/>
      <c r="AQ3" s="91"/>
      <c r="AR3" s="91"/>
      <c r="AT3" s="91"/>
      <c r="AU3" s="91"/>
      <c r="AZ3" s="91"/>
      <c r="BA3" s="91"/>
      <c r="BB3" s="91"/>
      <c r="BC3" s="91"/>
      <c r="BI3" s="91"/>
      <c r="BJ3" s="91"/>
      <c r="BK3" s="11"/>
      <c r="BL3" s="11"/>
      <c r="BM3" s="12"/>
      <c r="BN3" s="12"/>
      <c r="BO3" s="91"/>
      <c r="BP3" s="91"/>
      <c r="BQ3" s="12"/>
      <c r="BR3" s="12"/>
      <c r="BV3" s="13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Y3" s="14"/>
      <c r="CZ3" s="14"/>
      <c r="DA3" s="14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 t="s">
        <v>0</v>
      </c>
    </row>
    <row r="4" spans="1:128" ht="23.25" customHeight="1" thickTop="1" thickBot="1">
      <c r="A4" s="28" t="s">
        <v>1</v>
      </c>
      <c r="B4" s="29" t="s">
        <v>2</v>
      </c>
      <c r="C4" s="30">
        <v>38504</v>
      </c>
      <c r="D4" s="30">
        <v>38534</v>
      </c>
      <c r="E4" s="30">
        <v>38565</v>
      </c>
      <c r="F4" s="31">
        <v>38596</v>
      </c>
      <c r="G4" s="30">
        <v>38626</v>
      </c>
      <c r="H4" s="32">
        <v>38657</v>
      </c>
      <c r="I4" s="30">
        <v>38687</v>
      </c>
      <c r="J4" s="30">
        <v>38718</v>
      </c>
      <c r="K4" s="30">
        <v>38749</v>
      </c>
      <c r="L4" s="30">
        <v>38777</v>
      </c>
      <c r="M4" s="31">
        <v>38808</v>
      </c>
      <c r="N4" s="30">
        <v>38838</v>
      </c>
      <c r="O4" s="30">
        <v>38869</v>
      </c>
      <c r="P4" s="30">
        <v>38899</v>
      </c>
      <c r="Q4" s="30">
        <v>38930</v>
      </c>
      <c r="R4" s="30">
        <v>38961</v>
      </c>
      <c r="S4" s="30">
        <v>38991</v>
      </c>
      <c r="T4" s="30">
        <v>39022</v>
      </c>
      <c r="U4" s="30">
        <v>39052</v>
      </c>
      <c r="V4" s="30">
        <v>39083</v>
      </c>
      <c r="W4" s="30">
        <v>39114</v>
      </c>
      <c r="X4" s="30">
        <v>39142</v>
      </c>
      <c r="Y4" s="30">
        <v>39173</v>
      </c>
      <c r="Z4" s="30">
        <v>39203</v>
      </c>
      <c r="AA4" s="30">
        <v>39234</v>
      </c>
      <c r="AB4" s="30">
        <v>39264</v>
      </c>
      <c r="AC4" s="30">
        <v>39295</v>
      </c>
      <c r="AD4" s="30">
        <v>39326</v>
      </c>
      <c r="AE4" s="30">
        <v>39356</v>
      </c>
      <c r="AF4" s="30">
        <v>39387</v>
      </c>
      <c r="AG4" s="30">
        <v>39417</v>
      </c>
      <c r="AH4" s="30">
        <v>39448</v>
      </c>
      <c r="AI4" s="30">
        <v>39479</v>
      </c>
      <c r="AJ4" s="30">
        <v>39508</v>
      </c>
      <c r="AK4" s="30">
        <v>39539</v>
      </c>
      <c r="AL4" s="30">
        <v>39569</v>
      </c>
      <c r="AM4" s="30">
        <v>39600</v>
      </c>
      <c r="AN4" s="30">
        <v>39630</v>
      </c>
      <c r="AO4" s="30">
        <v>39661</v>
      </c>
      <c r="AP4" s="32">
        <v>39692</v>
      </c>
      <c r="AQ4" s="32">
        <v>39722</v>
      </c>
      <c r="AR4" s="30">
        <v>39753</v>
      </c>
      <c r="AS4" s="30">
        <v>39783</v>
      </c>
      <c r="AT4" s="30">
        <v>39814</v>
      </c>
      <c r="AU4" s="30">
        <v>39845</v>
      </c>
      <c r="AV4" s="30">
        <v>39881</v>
      </c>
      <c r="AW4" s="30">
        <v>39904</v>
      </c>
      <c r="AX4" s="30">
        <v>39934</v>
      </c>
      <c r="AY4" s="30">
        <v>39965</v>
      </c>
      <c r="AZ4" s="30">
        <v>39995</v>
      </c>
      <c r="BA4" s="30">
        <v>40026</v>
      </c>
      <c r="BB4" s="30">
        <v>40057</v>
      </c>
      <c r="BC4" s="30">
        <v>40087</v>
      </c>
      <c r="BD4" s="30">
        <v>40118</v>
      </c>
      <c r="BE4" s="30">
        <v>40148</v>
      </c>
      <c r="BF4" s="30">
        <v>40179</v>
      </c>
      <c r="BG4" s="30">
        <v>40210</v>
      </c>
      <c r="BH4" s="30">
        <v>40238</v>
      </c>
      <c r="BI4" s="30">
        <v>40269</v>
      </c>
      <c r="BJ4" s="30">
        <v>40299</v>
      </c>
      <c r="BK4" s="30">
        <v>40330</v>
      </c>
      <c r="BL4" s="30">
        <v>40360</v>
      </c>
      <c r="BM4" s="30">
        <v>40391</v>
      </c>
      <c r="BN4" s="30">
        <v>40422</v>
      </c>
      <c r="BO4" s="30">
        <v>40452</v>
      </c>
      <c r="BP4" s="30">
        <v>40483</v>
      </c>
      <c r="BQ4" s="30">
        <v>40513</v>
      </c>
      <c r="BR4" s="30">
        <v>40544</v>
      </c>
      <c r="BS4" s="30">
        <v>40575</v>
      </c>
      <c r="BT4" s="30">
        <v>40603</v>
      </c>
      <c r="BU4" s="30">
        <v>40634</v>
      </c>
      <c r="BV4" s="30">
        <v>40664</v>
      </c>
      <c r="BW4" s="30">
        <v>40695</v>
      </c>
      <c r="BX4" s="30">
        <v>40725</v>
      </c>
      <c r="BY4" s="30">
        <v>40756</v>
      </c>
      <c r="BZ4" s="30">
        <v>40787</v>
      </c>
      <c r="CA4" s="30">
        <v>40817</v>
      </c>
      <c r="CB4" s="30">
        <v>40848</v>
      </c>
      <c r="CC4" s="30">
        <v>40878</v>
      </c>
      <c r="CD4" s="30">
        <v>40909</v>
      </c>
      <c r="CE4" s="30">
        <v>40940</v>
      </c>
      <c r="CF4" s="30">
        <v>40969</v>
      </c>
      <c r="CG4" s="30">
        <v>41000</v>
      </c>
      <c r="CH4" s="30">
        <v>41030</v>
      </c>
      <c r="CI4" s="30">
        <v>41061</v>
      </c>
      <c r="CJ4" s="30">
        <v>41091</v>
      </c>
      <c r="CK4" s="30">
        <v>41122</v>
      </c>
      <c r="CL4" s="30">
        <v>41153</v>
      </c>
      <c r="CM4" s="30">
        <v>41183</v>
      </c>
      <c r="CN4" s="30">
        <v>41214</v>
      </c>
      <c r="CO4" s="30">
        <v>41244</v>
      </c>
      <c r="CP4" s="30">
        <v>41275</v>
      </c>
      <c r="CQ4" s="30">
        <v>41306</v>
      </c>
      <c r="CR4" s="30">
        <v>41334</v>
      </c>
      <c r="CS4" s="30">
        <v>41365</v>
      </c>
      <c r="CT4" s="30">
        <v>41395</v>
      </c>
      <c r="CU4" s="30">
        <v>41426</v>
      </c>
      <c r="CV4" s="30">
        <v>41456</v>
      </c>
      <c r="CW4" s="30">
        <v>41487</v>
      </c>
      <c r="CX4" s="30">
        <v>41518</v>
      </c>
      <c r="CY4" s="30">
        <v>41548</v>
      </c>
      <c r="CZ4" s="30">
        <v>41579</v>
      </c>
      <c r="DA4" s="30">
        <v>41609</v>
      </c>
      <c r="DB4" s="30">
        <v>41640</v>
      </c>
      <c r="DC4" s="30">
        <v>41671</v>
      </c>
      <c r="DD4" s="33">
        <v>41699</v>
      </c>
      <c r="DE4" s="33">
        <v>41730</v>
      </c>
      <c r="DF4" s="33">
        <v>41760</v>
      </c>
      <c r="DG4" s="33">
        <v>41791</v>
      </c>
      <c r="DH4" s="33">
        <v>41821</v>
      </c>
      <c r="DI4" s="33">
        <v>41852</v>
      </c>
      <c r="DJ4" s="33">
        <v>41883</v>
      </c>
      <c r="DK4" s="33">
        <v>41913</v>
      </c>
      <c r="DL4" s="33">
        <v>41944</v>
      </c>
      <c r="DM4" s="33">
        <v>41974</v>
      </c>
      <c r="DN4" s="33">
        <v>42005</v>
      </c>
      <c r="DO4" s="33">
        <v>42036</v>
      </c>
      <c r="DP4" s="33">
        <v>42064</v>
      </c>
      <c r="DQ4" s="33">
        <v>42095</v>
      </c>
      <c r="DR4" s="33">
        <v>42125</v>
      </c>
      <c r="DS4" s="33">
        <v>42156</v>
      </c>
      <c r="DT4" s="33">
        <v>42186</v>
      </c>
      <c r="DU4" s="33">
        <v>42217</v>
      </c>
      <c r="DV4" s="33">
        <v>42248</v>
      </c>
      <c r="DW4" s="33">
        <v>42278</v>
      </c>
      <c r="DX4" s="33">
        <v>42309</v>
      </c>
    </row>
    <row r="5" spans="1:128" ht="9" customHeight="1" thickTop="1">
      <c r="A5" s="34"/>
      <c r="B5" s="35"/>
      <c r="C5" s="15"/>
      <c r="D5" s="15"/>
      <c r="E5" s="15"/>
      <c r="F5" s="16"/>
      <c r="G5" s="15"/>
      <c r="H5" s="17"/>
      <c r="I5" s="15"/>
      <c r="J5" s="15"/>
      <c r="K5" s="15"/>
      <c r="L5" s="15"/>
      <c r="M5" s="16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8"/>
      <c r="AQ5" s="18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</row>
    <row r="6" spans="1:128" ht="17.25" customHeight="1">
      <c r="A6" s="36" t="s">
        <v>3</v>
      </c>
      <c r="B6" s="42" t="s">
        <v>4</v>
      </c>
      <c r="C6" s="43">
        <v>0</v>
      </c>
      <c r="D6" s="43">
        <v>0</v>
      </c>
      <c r="E6" s="43">
        <v>0</v>
      </c>
      <c r="F6" s="44">
        <v>0</v>
      </c>
      <c r="G6" s="43">
        <v>0</v>
      </c>
      <c r="H6" s="45">
        <v>0</v>
      </c>
      <c r="I6" s="43">
        <v>0</v>
      </c>
      <c r="J6" s="43">
        <v>0</v>
      </c>
      <c r="K6" s="43">
        <v>0</v>
      </c>
      <c r="L6" s="43">
        <v>0</v>
      </c>
      <c r="M6" s="44">
        <v>0</v>
      </c>
      <c r="N6" s="43">
        <v>0</v>
      </c>
      <c r="O6" s="43">
        <v>0</v>
      </c>
      <c r="P6" s="43">
        <v>0</v>
      </c>
      <c r="Q6" s="43">
        <v>0</v>
      </c>
      <c r="R6" s="43">
        <v>0</v>
      </c>
      <c r="S6" s="43">
        <v>0</v>
      </c>
      <c r="T6" s="43">
        <v>0</v>
      </c>
      <c r="U6" s="43">
        <v>0</v>
      </c>
      <c r="V6" s="43">
        <v>0</v>
      </c>
      <c r="W6" s="43">
        <v>0</v>
      </c>
      <c r="X6" s="43">
        <v>0</v>
      </c>
      <c r="Y6" s="43">
        <v>0</v>
      </c>
      <c r="Z6" s="43">
        <v>0</v>
      </c>
      <c r="AA6" s="43">
        <v>0</v>
      </c>
      <c r="AB6" s="43">
        <v>0</v>
      </c>
      <c r="AC6" s="43">
        <v>0</v>
      </c>
      <c r="AD6" s="43">
        <v>0</v>
      </c>
      <c r="AE6" s="43">
        <v>0</v>
      </c>
      <c r="AF6" s="43">
        <v>0</v>
      </c>
      <c r="AG6" s="43">
        <v>0</v>
      </c>
      <c r="AH6" s="43">
        <v>0</v>
      </c>
      <c r="AI6" s="43">
        <v>0</v>
      </c>
      <c r="AJ6" s="43">
        <v>0</v>
      </c>
      <c r="AK6" s="43">
        <v>0</v>
      </c>
      <c r="AL6" s="43">
        <v>0</v>
      </c>
      <c r="AM6" s="43">
        <v>0</v>
      </c>
      <c r="AN6" s="43">
        <v>0</v>
      </c>
      <c r="AO6" s="43">
        <v>0</v>
      </c>
      <c r="AP6" s="43">
        <v>0</v>
      </c>
      <c r="AQ6" s="43">
        <v>0</v>
      </c>
      <c r="AR6" s="43">
        <v>0</v>
      </c>
      <c r="AS6" s="43">
        <v>0</v>
      </c>
      <c r="AT6" s="43">
        <v>0</v>
      </c>
      <c r="AU6" s="43">
        <v>0</v>
      </c>
      <c r="AV6" s="43">
        <v>0</v>
      </c>
      <c r="AW6" s="43">
        <v>0</v>
      </c>
      <c r="AX6" s="43">
        <v>0</v>
      </c>
      <c r="AY6" s="43">
        <v>0</v>
      </c>
      <c r="AZ6" s="43">
        <v>0</v>
      </c>
      <c r="BA6" s="43">
        <v>0</v>
      </c>
      <c r="BB6" s="43">
        <v>0</v>
      </c>
      <c r="BC6" s="43">
        <v>0</v>
      </c>
      <c r="BD6" s="43">
        <v>0</v>
      </c>
      <c r="BE6" s="43">
        <v>0</v>
      </c>
      <c r="BF6" s="43">
        <v>0</v>
      </c>
      <c r="BG6" s="43">
        <v>0</v>
      </c>
      <c r="BH6" s="43">
        <v>0</v>
      </c>
      <c r="BI6" s="43">
        <v>0</v>
      </c>
      <c r="BJ6" s="43">
        <v>0</v>
      </c>
      <c r="BK6" s="43">
        <v>0</v>
      </c>
      <c r="BL6" s="43">
        <v>0</v>
      </c>
      <c r="BM6" s="43">
        <v>0</v>
      </c>
      <c r="BN6" s="43">
        <v>0</v>
      </c>
      <c r="BO6" s="43">
        <v>0</v>
      </c>
      <c r="BP6" s="43">
        <v>0</v>
      </c>
      <c r="BQ6" s="43">
        <v>0</v>
      </c>
      <c r="BR6" s="43">
        <v>0</v>
      </c>
      <c r="BS6" s="43">
        <v>0</v>
      </c>
      <c r="BT6" s="43">
        <v>0</v>
      </c>
      <c r="BU6" s="43">
        <v>0</v>
      </c>
      <c r="BV6" s="43">
        <v>0</v>
      </c>
      <c r="BW6" s="43">
        <v>0</v>
      </c>
      <c r="BX6" s="43">
        <v>0</v>
      </c>
      <c r="BY6" s="43">
        <v>0</v>
      </c>
      <c r="BZ6" s="43">
        <v>0</v>
      </c>
      <c r="CA6" s="43">
        <v>0</v>
      </c>
      <c r="CB6" s="43">
        <v>0</v>
      </c>
      <c r="CC6" s="43">
        <v>0</v>
      </c>
      <c r="CD6" s="43">
        <v>0</v>
      </c>
      <c r="CE6" s="43">
        <v>0</v>
      </c>
      <c r="CF6" s="43">
        <v>0</v>
      </c>
      <c r="CG6" s="43">
        <v>0</v>
      </c>
      <c r="CH6" s="43">
        <v>0</v>
      </c>
      <c r="CI6" s="43">
        <v>0</v>
      </c>
      <c r="CJ6" s="43">
        <v>0</v>
      </c>
      <c r="CK6" s="43">
        <v>0</v>
      </c>
      <c r="CL6" s="43">
        <v>0</v>
      </c>
      <c r="CM6" s="43">
        <v>0</v>
      </c>
      <c r="CN6" s="43">
        <v>0</v>
      </c>
      <c r="CO6" s="43">
        <v>0</v>
      </c>
      <c r="CP6" s="43">
        <v>0</v>
      </c>
      <c r="CQ6" s="43">
        <v>0</v>
      </c>
      <c r="CR6" s="43">
        <v>0</v>
      </c>
      <c r="CS6" s="43">
        <v>0</v>
      </c>
      <c r="CT6" s="43">
        <v>0</v>
      </c>
      <c r="CU6" s="43">
        <v>0</v>
      </c>
      <c r="CV6" s="43">
        <v>0</v>
      </c>
      <c r="CW6" s="43">
        <v>0</v>
      </c>
      <c r="CX6" s="43">
        <v>0</v>
      </c>
      <c r="CY6" s="43">
        <v>0</v>
      </c>
      <c r="CZ6" s="43">
        <v>0</v>
      </c>
      <c r="DA6" s="43">
        <v>0</v>
      </c>
      <c r="DB6" s="43">
        <v>0</v>
      </c>
      <c r="DC6" s="43">
        <v>0</v>
      </c>
      <c r="DD6" s="46">
        <v>0</v>
      </c>
      <c r="DE6" s="46">
        <v>0</v>
      </c>
      <c r="DF6" s="46">
        <v>0</v>
      </c>
      <c r="DG6" s="46">
        <v>0</v>
      </c>
      <c r="DH6" s="46">
        <v>0</v>
      </c>
      <c r="DI6" s="46">
        <v>0</v>
      </c>
      <c r="DJ6" s="46">
        <v>0</v>
      </c>
      <c r="DK6" s="46">
        <v>0</v>
      </c>
      <c r="DL6" s="46">
        <v>0</v>
      </c>
      <c r="DM6" s="46">
        <v>0</v>
      </c>
      <c r="DN6" s="46">
        <v>0</v>
      </c>
      <c r="DO6" s="46">
        <v>0</v>
      </c>
      <c r="DP6" s="46">
        <v>0</v>
      </c>
      <c r="DQ6" s="46">
        <v>0</v>
      </c>
      <c r="DR6" s="46">
        <v>0</v>
      </c>
      <c r="DS6" s="46">
        <v>0</v>
      </c>
      <c r="DT6" s="46">
        <v>0</v>
      </c>
      <c r="DU6" s="46">
        <v>0</v>
      </c>
      <c r="DV6" s="46">
        <v>0</v>
      </c>
      <c r="DW6" s="46">
        <v>0</v>
      </c>
      <c r="DX6" s="46">
        <v>0</v>
      </c>
    </row>
    <row r="7" spans="1:128" ht="17.25" customHeight="1">
      <c r="A7" s="37"/>
      <c r="B7" s="47"/>
      <c r="C7" s="48"/>
      <c r="D7" s="48"/>
      <c r="E7" s="48"/>
      <c r="F7" s="49"/>
      <c r="G7" s="48"/>
      <c r="H7" s="50"/>
      <c r="I7" s="48"/>
      <c r="J7" s="48"/>
      <c r="K7" s="48"/>
      <c r="L7" s="48"/>
      <c r="M7" s="49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</row>
    <row r="8" spans="1:128" ht="17.25" customHeight="1">
      <c r="A8" s="36" t="s">
        <v>5</v>
      </c>
      <c r="B8" s="42" t="s">
        <v>6</v>
      </c>
      <c r="C8" s="43">
        <v>137386.0341277422</v>
      </c>
      <c r="D8" s="43">
        <v>117399.348093801</v>
      </c>
      <c r="E8" s="43">
        <v>131125.28454545111</v>
      </c>
      <c r="F8" s="44">
        <v>140720.59705364634</v>
      </c>
      <c r="G8" s="43">
        <v>141011.62746160629</v>
      </c>
      <c r="H8" s="45">
        <v>159497.48855781881</v>
      </c>
      <c r="I8" s="43">
        <v>145285.62479737948</v>
      </c>
      <c r="J8" s="43">
        <v>150117.14150413964</v>
      </c>
      <c r="K8" s="43">
        <v>180139.24913477548</v>
      </c>
      <c r="L8" s="43">
        <v>185596.64168305803</v>
      </c>
      <c r="M8" s="44">
        <v>171768.35285375925</v>
      </c>
      <c r="N8" s="43">
        <v>197853.7032548814</v>
      </c>
      <c r="O8" s="43">
        <v>189741.42472981042</v>
      </c>
      <c r="P8" s="43">
        <v>201220.75243668648</v>
      </c>
      <c r="Q8" s="43">
        <v>207376.85327395448</v>
      </c>
      <c r="R8" s="43">
        <v>232379.02466321187</v>
      </c>
      <c r="S8" s="43">
        <v>235220.29024859404</v>
      </c>
      <c r="T8" s="43">
        <v>253038.36976652572</v>
      </c>
      <c r="U8" s="43">
        <v>278446.37739369058</v>
      </c>
      <c r="V8" s="43">
        <v>245272.14790840913</v>
      </c>
      <c r="W8" s="43">
        <v>242442.3100011294</v>
      </c>
      <c r="X8" s="43">
        <v>241406.61946127925</v>
      </c>
      <c r="Y8" s="43">
        <v>230874.92979168013</v>
      </c>
      <c r="Z8" s="43">
        <v>229179.90703698719</v>
      </c>
      <c r="AA8" s="43">
        <v>236414.29466614086</v>
      </c>
      <c r="AB8" s="43">
        <v>262561.77986380341</v>
      </c>
      <c r="AC8" s="43">
        <v>275642.83616328746</v>
      </c>
      <c r="AD8" s="43">
        <v>279192.4884326607</v>
      </c>
      <c r="AE8" s="43">
        <v>266967.41221147869</v>
      </c>
      <c r="AF8" s="43">
        <v>298101.25039353222</v>
      </c>
      <c r="AG8" s="43">
        <v>280388.48017139942</v>
      </c>
      <c r="AH8" s="43">
        <v>297271.43602694536</v>
      </c>
      <c r="AI8" s="43">
        <v>272698.01819091185</v>
      </c>
      <c r="AJ8" s="43">
        <v>263998.76533190883</v>
      </c>
      <c r="AK8" s="43">
        <v>241307.58789939963</v>
      </c>
      <c r="AL8" s="43">
        <v>248295.76869701056</v>
      </c>
      <c r="AM8" s="43">
        <v>260348.38627041283</v>
      </c>
      <c r="AN8" s="43">
        <v>284965.82628359669</v>
      </c>
      <c r="AO8" s="43">
        <v>262508.99074876745</v>
      </c>
      <c r="AP8" s="43">
        <v>240133.13641787361</v>
      </c>
      <c r="AQ8" s="43">
        <v>247172.15100666095</v>
      </c>
      <c r="AR8" s="43">
        <v>247318.16636269708</v>
      </c>
      <c r="AS8" s="43">
        <v>226472.68194759256</v>
      </c>
      <c r="AT8" s="43">
        <v>248498.39609261439</v>
      </c>
      <c r="AU8" s="43">
        <v>255750.81632148125</v>
      </c>
      <c r="AV8" s="43">
        <v>261668.2340031841</v>
      </c>
      <c r="AW8" s="43">
        <v>250963.08280641586</v>
      </c>
      <c r="AX8" s="43">
        <v>247165.85171388794</v>
      </c>
      <c r="AY8" s="43">
        <v>239066.4802707693</v>
      </c>
      <c r="AZ8" s="43">
        <v>222235.0930853264</v>
      </c>
      <c r="BA8" s="43">
        <v>213157.40076199675</v>
      </c>
      <c r="BB8" s="43">
        <v>221243.51232874728</v>
      </c>
      <c r="BC8" s="43">
        <v>230038.60302393045</v>
      </c>
      <c r="BD8" s="43">
        <v>225281.30221427255</v>
      </c>
      <c r="BE8" s="43">
        <v>242699.68803018064</v>
      </c>
      <c r="BF8" s="43">
        <v>252608.18815209827</v>
      </c>
      <c r="BG8" s="43">
        <v>246450.13653262565</v>
      </c>
      <c r="BH8" s="43">
        <v>257805.51736637356</v>
      </c>
      <c r="BI8" s="43">
        <v>240144.475173174</v>
      </c>
      <c r="BJ8" s="43">
        <v>273052.42501328693</v>
      </c>
      <c r="BK8" s="43">
        <v>258250.54107368217</v>
      </c>
      <c r="BL8" s="43">
        <v>213353.58345542761</v>
      </c>
      <c r="BM8" s="43">
        <v>240985.29380027275</v>
      </c>
      <c r="BN8" s="43">
        <v>244599.46316346692</v>
      </c>
      <c r="BO8" s="43">
        <v>251201.50909209871</v>
      </c>
      <c r="BP8" s="43">
        <v>257937.35828741209</v>
      </c>
      <c r="BQ8" s="43">
        <v>254678.39536562684</v>
      </c>
      <c r="BR8" s="43">
        <v>255903.56181570969</v>
      </c>
      <c r="BS8" s="43">
        <v>256948.65902961243</v>
      </c>
      <c r="BT8" s="43">
        <v>216110.11891233135</v>
      </c>
      <c r="BU8" s="43">
        <v>252412.87371397743</v>
      </c>
      <c r="BV8" s="43">
        <v>211799.71538531585</v>
      </c>
      <c r="BW8" s="43">
        <v>243411.21701593651</v>
      </c>
      <c r="BX8" s="43">
        <v>218376.56731882371</v>
      </c>
      <c r="BY8" s="43">
        <v>205178.3766125745</v>
      </c>
      <c r="BZ8" s="43">
        <v>217597.39724131243</v>
      </c>
      <c r="CA8" s="43">
        <v>217877.85670702509</v>
      </c>
      <c r="CB8" s="43">
        <v>264835.77243650565</v>
      </c>
      <c r="CC8" s="43">
        <v>214652.98685543862</v>
      </c>
      <c r="CD8" s="43">
        <v>175112.90033093217</v>
      </c>
      <c r="CE8" s="43">
        <v>196333.64010481746</v>
      </c>
      <c r="CF8" s="43">
        <v>245776.2354906844</v>
      </c>
      <c r="CG8" s="43">
        <v>243471.86069752497</v>
      </c>
      <c r="CH8" s="43">
        <v>250375.97247934691</v>
      </c>
      <c r="CI8" s="43">
        <v>191631.19084373233</v>
      </c>
      <c r="CJ8" s="43">
        <v>234311.0357581196</v>
      </c>
      <c r="CK8" s="43">
        <v>203931.27148979629</v>
      </c>
      <c r="CL8" s="43">
        <v>213939.94777051674</v>
      </c>
      <c r="CM8" s="43">
        <v>222561.47313528575</v>
      </c>
      <c r="CN8" s="43">
        <v>222971.41418918199</v>
      </c>
      <c r="CO8" s="43">
        <v>246823.32745835738</v>
      </c>
      <c r="CP8" s="43">
        <v>261840.31835304777</v>
      </c>
      <c r="CQ8" s="43">
        <v>215643.19264672711</v>
      </c>
      <c r="CR8" s="43">
        <v>253630.18403316487</v>
      </c>
      <c r="CS8" s="43">
        <v>255781.11688117657</v>
      </c>
      <c r="CT8" s="43">
        <v>278848.96760224138</v>
      </c>
      <c r="CU8" s="43">
        <v>259194.77186890645</v>
      </c>
      <c r="CV8" s="43">
        <v>277408.43667797395</v>
      </c>
      <c r="CW8" s="43">
        <v>250762.62740113301</v>
      </c>
      <c r="CX8" s="43">
        <v>248287.181337691</v>
      </c>
      <c r="CY8" s="43">
        <v>243315.283596783</v>
      </c>
      <c r="CZ8" s="43">
        <v>250895.80286462622</v>
      </c>
      <c r="DA8" s="43">
        <v>298861.06407877535</v>
      </c>
      <c r="DB8" s="43">
        <v>266446.31054302875</v>
      </c>
      <c r="DC8" s="43">
        <v>276911.55744731298</v>
      </c>
      <c r="DD8" s="46">
        <v>294091.43711811712</v>
      </c>
      <c r="DE8" s="46">
        <v>281590.62893361552</v>
      </c>
      <c r="DF8" s="46">
        <v>251634.25020283967</v>
      </c>
      <c r="DG8" s="46">
        <v>245249.35824401345</v>
      </c>
      <c r="DH8" s="46">
        <v>266539.52802206227</v>
      </c>
      <c r="DI8" s="46">
        <v>270974.50854947395</v>
      </c>
      <c r="DJ8" s="46">
        <v>298694.25647171494</v>
      </c>
      <c r="DK8" s="46">
        <v>344723.72345148132</v>
      </c>
      <c r="DL8" s="46">
        <v>305485.81360896304</v>
      </c>
      <c r="DM8" s="46">
        <v>325356.16338523262</v>
      </c>
      <c r="DN8" s="46">
        <v>347797.16931810044</v>
      </c>
      <c r="DO8" s="46">
        <v>340838.32364080468</v>
      </c>
      <c r="DP8" s="46">
        <v>387289.11317275709</v>
      </c>
      <c r="DQ8" s="46">
        <v>403573.51387649274</v>
      </c>
      <c r="DR8" s="46">
        <v>357590.5337754041</v>
      </c>
      <c r="DS8" s="46">
        <v>345910.41564563499</v>
      </c>
      <c r="DT8" s="46">
        <v>348177.76270035282</v>
      </c>
      <c r="DU8" s="46">
        <v>325109.36080701021</v>
      </c>
      <c r="DV8" s="46">
        <v>331963.34862987266</v>
      </c>
      <c r="DW8" s="46">
        <v>358759.03207566217</v>
      </c>
      <c r="DX8" s="46">
        <v>351220.76783670101</v>
      </c>
    </row>
    <row r="9" spans="1:128" ht="17.25" customHeight="1">
      <c r="A9" s="37" t="s">
        <v>7</v>
      </c>
      <c r="B9" s="47" t="s">
        <v>8</v>
      </c>
      <c r="C9" s="52">
        <v>2411.6448719245864</v>
      </c>
      <c r="D9" s="52">
        <v>2374.4042479120635</v>
      </c>
      <c r="E9" s="52">
        <v>2689.557767122385</v>
      </c>
      <c r="F9" s="53">
        <v>2609.4719283896675</v>
      </c>
      <c r="G9" s="52">
        <v>2830.1345873619593</v>
      </c>
      <c r="H9" s="54">
        <v>3422.5043247995222</v>
      </c>
      <c r="I9" s="52">
        <v>3857.1887310018651</v>
      </c>
      <c r="J9" s="52">
        <v>2834.8099402158277</v>
      </c>
      <c r="K9" s="52">
        <v>2471.336450793483</v>
      </c>
      <c r="L9" s="52">
        <v>2243.0124421296227</v>
      </c>
      <c r="M9" s="53">
        <v>2325.8836747241262</v>
      </c>
      <c r="N9" s="52">
        <v>2201.271461872574</v>
      </c>
      <c r="O9" s="52">
        <v>2000.5660083582759</v>
      </c>
      <c r="P9" s="52">
        <v>2248.3279587485636</v>
      </c>
      <c r="Q9" s="52">
        <v>2611.3851675302876</v>
      </c>
      <c r="R9" s="52">
        <v>2145.5334598244067</v>
      </c>
      <c r="S9" s="52">
        <v>2471.2829387531992</v>
      </c>
      <c r="T9" s="52">
        <v>2775.8332068863997</v>
      </c>
      <c r="U9" s="52">
        <v>3733.53284045079</v>
      </c>
      <c r="V9" s="52">
        <v>2768.4633993110911</v>
      </c>
      <c r="W9" s="52">
        <v>2662.2735426748309</v>
      </c>
      <c r="X9" s="52">
        <v>2443.9914995117688</v>
      </c>
      <c r="Y9" s="52">
        <v>2448.4930247718553</v>
      </c>
      <c r="Z9" s="52">
        <v>2350.2080557019381</v>
      </c>
      <c r="AA9" s="52">
        <v>2179.9660078971137</v>
      </c>
      <c r="AB9" s="52">
        <v>2431.050977735094</v>
      </c>
      <c r="AC9" s="52">
        <v>2273.008936529533</v>
      </c>
      <c r="AD9" s="52">
        <v>2236.9975068954045</v>
      </c>
      <c r="AE9" s="52">
        <v>2654.2667859085932</v>
      </c>
      <c r="AF9" s="52">
        <v>2637.1692764746685</v>
      </c>
      <c r="AG9" s="52">
        <v>4080.571408117969</v>
      </c>
      <c r="AH9" s="52">
        <v>3184.2296227115567</v>
      </c>
      <c r="AI9" s="52">
        <v>2678.3764082254934</v>
      </c>
      <c r="AJ9" s="52">
        <v>2471.1708194960197</v>
      </c>
      <c r="AK9" s="52">
        <v>2611.5033620126337</v>
      </c>
      <c r="AL9" s="52">
        <v>2543.5802629821205</v>
      </c>
      <c r="AM9" s="52">
        <v>2419.5564327564121</v>
      </c>
      <c r="AN9" s="52">
        <v>2828.8218833200708</v>
      </c>
      <c r="AO9" s="52">
        <v>2636.1945565999749</v>
      </c>
      <c r="AP9" s="52">
        <v>2433.2374582085795</v>
      </c>
      <c r="AQ9" s="52">
        <v>2728.3825553319652</v>
      </c>
      <c r="AR9" s="52">
        <v>2743.7347612636531</v>
      </c>
      <c r="AS9" s="52">
        <v>4920.3742663607209</v>
      </c>
      <c r="AT9" s="52">
        <v>3158.0098267541052</v>
      </c>
      <c r="AU9" s="52">
        <v>2932.2880551760159</v>
      </c>
      <c r="AV9" s="52">
        <v>2636.3657891956341</v>
      </c>
      <c r="AW9" s="52">
        <v>2803.1081531132422</v>
      </c>
      <c r="AX9" s="52">
        <v>2501.6318487829526</v>
      </c>
      <c r="AY9" s="52">
        <v>2639.8834569233595</v>
      </c>
      <c r="AZ9" s="52">
        <v>2766.7236381778416</v>
      </c>
      <c r="BA9" s="52">
        <v>2763.7267800536069</v>
      </c>
      <c r="BB9" s="52">
        <v>2588.0230722182687</v>
      </c>
      <c r="BC9" s="52">
        <v>2616.4069659249826</v>
      </c>
      <c r="BD9" s="52">
        <v>2906.4401303405753</v>
      </c>
      <c r="BE9" s="52">
        <v>4540.8459481838481</v>
      </c>
      <c r="BF9" s="52">
        <v>3193.9353958894894</v>
      </c>
      <c r="BG9" s="52">
        <v>3014.0849166912244</v>
      </c>
      <c r="BH9" s="52">
        <v>3331.4921098954283</v>
      </c>
      <c r="BI9" s="52">
        <v>3034.892107271859</v>
      </c>
      <c r="BJ9" s="52">
        <v>3058.530793599246</v>
      </c>
      <c r="BK9" s="52">
        <v>3044.7412596029767</v>
      </c>
      <c r="BL9" s="52">
        <v>2922.8846427241333</v>
      </c>
      <c r="BM9" s="52">
        <v>3204.4366829432884</v>
      </c>
      <c r="BN9" s="52">
        <v>3270.9799411855515</v>
      </c>
      <c r="BO9" s="52">
        <v>3170.9120614312574</v>
      </c>
      <c r="BP9" s="52">
        <v>3235.7485965076662</v>
      </c>
      <c r="BQ9" s="52">
        <v>4206.4172802693201</v>
      </c>
      <c r="BR9" s="52">
        <v>3861.5959101247977</v>
      </c>
      <c r="BS9" s="52">
        <v>3248.3862172234908</v>
      </c>
      <c r="BT9" s="52">
        <v>3401.9818232472849</v>
      </c>
      <c r="BU9" s="52">
        <v>3143.5539530932256</v>
      </c>
      <c r="BV9" s="52">
        <v>3348.1496243326078</v>
      </c>
      <c r="BW9" s="52">
        <v>3196.0201372805332</v>
      </c>
      <c r="BX9" s="52">
        <v>3271.0530970156478</v>
      </c>
      <c r="BY9" s="52">
        <v>3723.4052513859419</v>
      </c>
      <c r="BZ9" s="52">
        <v>3523.040140670726</v>
      </c>
      <c r="CA9" s="52">
        <v>3952.8994427882349</v>
      </c>
      <c r="CB9" s="52">
        <v>3990.452736690575</v>
      </c>
      <c r="CC9" s="52">
        <v>4740.9176379585651</v>
      </c>
      <c r="CD9" s="52">
        <v>3776.1984780613684</v>
      </c>
      <c r="CE9" s="52">
        <v>3640.6363961059837</v>
      </c>
      <c r="CF9" s="52">
        <v>3312.0465586532928</v>
      </c>
      <c r="CG9" s="52">
        <v>3394.6748425060241</v>
      </c>
      <c r="CH9" s="52">
        <v>3669.5814846955191</v>
      </c>
      <c r="CI9" s="52">
        <v>3071.6160394472058</v>
      </c>
      <c r="CJ9" s="52">
        <v>3325.7167871601114</v>
      </c>
      <c r="CK9" s="52">
        <v>3592.0347304622965</v>
      </c>
      <c r="CL9" s="52">
        <v>3576.0201575213905</v>
      </c>
      <c r="CM9" s="52">
        <v>4228.9072712417847</v>
      </c>
      <c r="CN9" s="52">
        <v>3980.6171380319374</v>
      </c>
      <c r="CO9" s="52">
        <v>5632.117172286582</v>
      </c>
      <c r="CP9" s="52">
        <v>4741.4006917473353</v>
      </c>
      <c r="CQ9" s="52">
        <v>4118.0065336866073</v>
      </c>
      <c r="CR9" s="52">
        <v>4351.0623698149129</v>
      </c>
      <c r="CS9" s="52">
        <v>4596.3606216431745</v>
      </c>
      <c r="CT9" s="52">
        <v>4329.2837483554204</v>
      </c>
      <c r="CU9" s="52">
        <v>4266.0397142115489</v>
      </c>
      <c r="CV9" s="52">
        <v>4925.9016351455193</v>
      </c>
      <c r="CW9" s="52">
        <v>4658.7204731614402</v>
      </c>
      <c r="CX9" s="52">
        <v>4654.4669752292812</v>
      </c>
      <c r="CY9" s="52">
        <v>5259.4821673398319</v>
      </c>
      <c r="CZ9" s="52">
        <v>5001.5660718872232</v>
      </c>
      <c r="DA9" s="52">
        <v>7542.0020901580083</v>
      </c>
      <c r="DB9" s="52">
        <v>5697.5715944966496</v>
      </c>
      <c r="DC9" s="52">
        <v>5343.9951523647906</v>
      </c>
      <c r="DD9" s="55">
        <v>5083.3654926177778</v>
      </c>
      <c r="DE9" s="55">
        <v>5535.5682916965552</v>
      </c>
      <c r="DF9" s="55">
        <v>4747.4852326913342</v>
      </c>
      <c r="DG9" s="55">
        <v>5116.8642503795218</v>
      </c>
      <c r="DH9" s="55">
        <v>5683.8817326832032</v>
      </c>
      <c r="DI9" s="55">
        <v>5273.9525791407996</v>
      </c>
      <c r="DJ9" s="55">
        <v>5126.786030658146</v>
      </c>
      <c r="DK9" s="55">
        <v>4865.9541095494242</v>
      </c>
      <c r="DL9" s="55">
        <v>5200.0388666676427</v>
      </c>
      <c r="DM9" s="55">
        <v>7838.4591535342952</v>
      </c>
      <c r="DN9" s="55">
        <v>5087.7204574955331</v>
      </c>
      <c r="DO9" s="55">
        <v>5054.7909690630349</v>
      </c>
      <c r="DP9" s="55">
        <v>5055.754935800609</v>
      </c>
      <c r="DQ9" s="55">
        <v>5380.4048518875634</v>
      </c>
      <c r="DR9" s="55">
        <v>4600.6769141470777</v>
      </c>
      <c r="DS9" s="55">
        <v>4835.0287433737039</v>
      </c>
      <c r="DT9" s="55">
        <v>4951.8979393590125</v>
      </c>
      <c r="DU9" s="55">
        <v>4460.3508918198013</v>
      </c>
      <c r="DV9" s="55">
        <v>4887.1104510474015</v>
      </c>
      <c r="DW9" s="55">
        <v>4723.8420237672672</v>
      </c>
      <c r="DX9" s="55">
        <v>4615.8633728219756</v>
      </c>
    </row>
    <row r="10" spans="1:128" ht="17.25" customHeight="1">
      <c r="A10" s="37" t="s">
        <v>9</v>
      </c>
      <c r="B10" s="47" t="s">
        <v>10</v>
      </c>
      <c r="C10" s="52">
        <v>19975.080293458301</v>
      </c>
      <c r="D10" s="52">
        <v>22346.902759003209</v>
      </c>
      <c r="E10" s="52">
        <v>20475.947543321927</v>
      </c>
      <c r="F10" s="53">
        <v>22877.597539004928</v>
      </c>
      <c r="G10" s="52">
        <v>21847.663648703674</v>
      </c>
      <c r="H10" s="54">
        <v>34663.355402387118</v>
      </c>
      <c r="I10" s="52">
        <v>17902.909454611141</v>
      </c>
      <c r="J10" s="52">
        <v>25677.515168207792</v>
      </c>
      <c r="K10" s="52">
        <v>21561.612577053904</v>
      </c>
      <c r="L10" s="52">
        <v>22323.829189218744</v>
      </c>
      <c r="M10" s="53">
        <v>21509.83215564246</v>
      </c>
      <c r="N10" s="52">
        <v>22200.380501133372</v>
      </c>
      <c r="O10" s="52">
        <v>30343.168662323718</v>
      </c>
      <c r="P10" s="52">
        <v>73088.583959607771</v>
      </c>
      <c r="Q10" s="52">
        <v>20138.284316349331</v>
      </c>
      <c r="R10" s="52">
        <v>24953.663398915643</v>
      </c>
      <c r="S10" s="52">
        <v>24222.421543240973</v>
      </c>
      <c r="T10" s="52">
        <v>79514.592170465985</v>
      </c>
      <c r="U10" s="52">
        <v>90611.003020587581</v>
      </c>
      <c r="V10" s="52">
        <v>85868.06333871161</v>
      </c>
      <c r="W10" s="52">
        <v>86225.300003184399</v>
      </c>
      <c r="X10" s="52">
        <v>87306.730941753791</v>
      </c>
      <c r="Y10" s="52">
        <v>73307.135789904234</v>
      </c>
      <c r="Z10" s="52">
        <v>75156.728640008048</v>
      </c>
      <c r="AA10" s="52">
        <v>85896.07315991525</v>
      </c>
      <c r="AB10" s="52">
        <v>95706.061487670566</v>
      </c>
      <c r="AC10" s="52">
        <v>100024.42352192786</v>
      </c>
      <c r="AD10" s="52">
        <v>106983.1036179873</v>
      </c>
      <c r="AE10" s="52">
        <v>105272.22278386854</v>
      </c>
      <c r="AF10" s="52">
        <v>128581.35657862392</v>
      </c>
      <c r="AG10" s="52">
        <v>119614.38863466259</v>
      </c>
      <c r="AH10" s="52">
        <v>116901.70349935519</v>
      </c>
      <c r="AI10" s="52">
        <v>122889.85854175108</v>
      </c>
      <c r="AJ10" s="52">
        <v>116413.52518368076</v>
      </c>
      <c r="AK10" s="52">
        <v>104087.51083708563</v>
      </c>
      <c r="AL10" s="52">
        <v>116160.66223781955</v>
      </c>
      <c r="AM10" s="52">
        <v>117149.00051827468</v>
      </c>
      <c r="AN10" s="52">
        <v>125242.36273515598</v>
      </c>
      <c r="AO10" s="52">
        <v>123449.53393194849</v>
      </c>
      <c r="AP10" s="52">
        <v>103228.08979591788</v>
      </c>
      <c r="AQ10" s="52">
        <v>106145.31807003192</v>
      </c>
      <c r="AR10" s="52">
        <v>111695.80547703271</v>
      </c>
      <c r="AS10" s="52">
        <v>94127.095238527792</v>
      </c>
      <c r="AT10" s="52">
        <v>109408.71932217915</v>
      </c>
      <c r="AU10" s="52">
        <v>116582.52539816564</v>
      </c>
      <c r="AV10" s="52">
        <v>121635.64622612936</v>
      </c>
      <c r="AW10" s="52">
        <v>116678.60981528788</v>
      </c>
      <c r="AX10" s="52">
        <v>129243.60248592439</v>
      </c>
      <c r="AY10" s="52">
        <v>116942.44460790638</v>
      </c>
      <c r="AZ10" s="52">
        <v>113403.86664098399</v>
      </c>
      <c r="BA10" s="52">
        <v>93559.366855159329</v>
      </c>
      <c r="BB10" s="52">
        <v>112313.31301834264</v>
      </c>
      <c r="BC10" s="52">
        <v>127555.66274654098</v>
      </c>
      <c r="BD10" s="52">
        <v>118620.74633788063</v>
      </c>
      <c r="BE10" s="52">
        <v>132849.31107179535</v>
      </c>
      <c r="BF10" s="52">
        <v>85469.596649490719</v>
      </c>
      <c r="BG10" s="52">
        <v>111904.64422547795</v>
      </c>
      <c r="BH10" s="52">
        <v>117164.47701259931</v>
      </c>
      <c r="BI10" s="52">
        <v>124509.89209567537</v>
      </c>
      <c r="BJ10" s="52">
        <v>130066.30620843144</v>
      </c>
      <c r="BK10" s="52">
        <v>120171.29273877224</v>
      </c>
      <c r="BL10" s="52">
        <v>107286.74789194504</v>
      </c>
      <c r="BM10" s="52">
        <v>112166.31690164335</v>
      </c>
      <c r="BN10" s="52">
        <v>126786.72434546983</v>
      </c>
      <c r="BO10" s="52">
        <v>121092.10067095078</v>
      </c>
      <c r="BP10" s="52">
        <v>141326.79744404394</v>
      </c>
      <c r="BQ10" s="52">
        <v>131412.7484882109</v>
      </c>
      <c r="BR10" s="52">
        <v>113844.89811462261</v>
      </c>
      <c r="BS10" s="52">
        <v>127472.02314959349</v>
      </c>
      <c r="BT10" s="52">
        <v>106409.80316978128</v>
      </c>
      <c r="BU10" s="52">
        <v>100178.15867654752</v>
      </c>
      <c r="BV10" s="52">
        <v>95285.305464231365</v>
      </c>
      <c r="BW10" s="52">
        <v>112379.86962005035</v>
      </c>
      <c r="BX10" s="52">
        <v>96368.938647299103</v>
      </c>
      <c r="BY10" s="52">
        <v>97993.702883231395</v>
      </c>
      <c r="BZ10" s="52">
        <v>95265.289534892945</v>
      </c>
      <c r="CA10" s="52">
        <v>76726.773073888238</v>
      </c>
      <c r="CB10" s="52">
        <v>89010.888355937175</v>
      </c>
      <c r="CC10" s="52">
        <v>81702.210347968896</v>
      </c>
      <c r="CD10" s="52">
        <v>75748.717375522581</v>
      </c>
      <c r="CE10" s="52">
        <v>96946.295553742704</v>
      </c>
      <c r="CF10" s="52">
        <v>153645.87541378877</v>
      </c>
      <c r="CG10" s="52">
        <v>139707.75868664263</v>
      </c>
      <c r="CH10" s="52">
        <v>160857.2852431722</v>
      </c>
      <c r="CI10" s="52">
        <v>102410.46502473236</v>
      </c>
      <c r="CJ10" s="52">
        <v>141983.86840759171</v>
      </c>
      <c r="CK10" s="52">
        <v>101094.19029405949</v>
      </c>
      <c r="CL10" s="52">
        <v>114787.49756484</v>
      </c>
      <c r="CM10" s="52">
        <v>122996.08724202342</v>
      </c>
      <c r="CN10" s="52">
        <v>124265.81529070709</v>
      </c>
      <c r="CO10" s="52">
        <v>143331.1175241709</v>
      </c>
      <c r="CP10" s="52">
        <v>152212.84297757698</v>
      </c>
      <c r="CQ10" s="52">
        <v>104857.82785965674</v>
      </c>
      <c r="CR10" s="52">
        <v>122722.59521257292</v>
      </c>
      <c r="CS10" s="52">
        <v>126916.34748882419</v>
      </c>
      <c r="CT10" s="52">
        <v>139663.68233417126</v>
      </c>
      <c r="CU10" s="52">
        <v>131439.39612011795</v>
      </c>
      <c r="CV10" s="52">
        <v>131609.89199681405</v>
      </c>
      <c r="CW10" s="52">
        <v>126086.54356509868</v>
      </c>
      <c r="CX10" s="52">
        <v>126079.10050486807</v>
      </c>
      <c r="CY10" s="52">
        <v>124894.59331730337</v>
      </c>
      <c r="CZ10" s="52">
        <v>139588.10234629267</v>
      </c>
      <c r="DA10" s="52">
        <v>168583.42046297353</v>
      </c>
      <c r="DB10" s="52">
        <v>130482.78209013322</v>
      </c>
      <c r="DC10" s="52">
        <v>127093.03286621736</v>
      </c>
      <c r="DD10" s="55">
        <v>131561.0166720773</v>
      </c>
      <c r="DE10" s="55">
        <v>138847.11918340626</v>
      </c>
      <c r="DF10" s="55">
        <v>114062.96360885935</v>
      </c>
      <c r="DG10" s="55">
        <v>117536.28898080392</v>
      </c>
      <c r="DH10" s="55">
        <v>143085.66745809998</v>
      </c>
      <c r="DI10" s="55">
        <v>139069.36715490193</v>
      </c>
      <c r="DJ10" s="55">
        <v>155363.09246706343</v>
      </c>
      <c r="DK10" s="55">
        <v>202416.77084625143</v>
      </c>
      <c r="DL10" s="55">
        <v>186099.03419739526</v>
      </c>
      <c r="DM10" s="55">
        <v>207393.04285103054</v>
      </c>
      <c r="DN10" s="55">
        <v>223523.07603733239</v>
      </c>
      <c r="DO10" s="55">
        <v>209898.84847013044</v>
      </c>
      <c r="DP10" s="55">
        <v>252432.00200720425</v>
      </c>
      <c r="DQ10" s="55">
        <v>239606.62484859527</v>
      </c>
      <c r="DR10" s="55">
        <v>210616.30863563064</v>
      </c>
      <c r="DS10" s="55">
        <v>187799.00155882473</v>
      </c>
      <c r="DT10" s="55">
        <v>212145.17439285372</v>
      </c>
      <c r="DU10" s="55">
        <v>183476.30141325484</v>
      </c>
      <c r="DV10" s="55">
        <v>183184.17477927948</v>
      </c>
      <c r="DW10" s="55">
        <v>184690.82489211622</v>
      </c>
      <c r="DX10" s="55">
        <v>191025.36935818018</v>
      </c>
    </row>
    <row r="11" spans="1:128" ht="17.25" customHeight="1">
      <c r="A11" s="37" t="s">
        <v>11</v>
      </c>
      <c r="B11" s="47" t="s">
        <v>12</v>
      </c>
      <c r="C11" s="52">
        <v>218.78021294999994</v>
      </c>
      <c r="D11" s="52">
        <v>479.12523298420001</v>
      </c>
      <c r="E11" s="52">
        <v>701.29248116420001</v>
      </c>
      <c r="F11" s="53">
        <v>385.54954311239999</v>
      </c>
      <c r="G11" s="52">
        <v>361.83599612679996</v>
      </c>
      <c r="H11" s="54">
        <v>1017.6780878194</v>
      </c>
      <c r="I11" s="52">
        <v>892.30805765639991</v>
      </c>
      <c r="J11" s="52">
        <v>1636.4558734556001</v>
      </c>
      <c r="K11" s="52">
        <v>918.29561470860006</v>
      </c>
      <c r="L11" s="52">
        <v>583.53288016479996</v>
      </c>
      <c r="M11" s="53">
        <v>797.90734200079999</v>
      </c>
      <c r="N11" s="52">
        <v>567.79508362299998</v>
      </c>
      <c r="O11" s="52">
        <v>404.05200875619988</v>
      </c>
      <c r="P11" s="52">
        <v>670.92330815859975</v>
      </c>
      <c r="Q11" s="52">
        <v>351.8244658915998</v>
      </c>
      <c r="R11" s="52">
        <v>360.95612798829973</v>
      </c>
      <c r="S11" s="52">
        <v>419.07166179979976</v>
      </c>
      <c r="T11" s="52">
        <v>407.1469993419999</v>
      </c>
      <c r="U11" s="52">
        <v>253.83415127499975</v>
      </c>
      <c r="V11" s="52">
        <v>398.89524168839989</v>
      </c>
      <c r="W11" s="52">
        <v>422.57914170369997</v>
      </c>
      <c r="X11" s="52">
        <v>344.25226376949979</v>
      </c>
      <c r="Y11" s="52">
        <v>327.54693126949985</v>
      </c>
      <c r="Z11" s="52">
        <v>345.70045700549986</v>
      </c>
      <c r="AA11" s="52">
        <v>415.78733357549993</v>
      </c>
      <c r="AB11" s="52">
        <v>322.57316390549983</v>
      </c>
      <c r="AC11" s="52">
        <v>381.24796877549994</v>
      </c>
      <c r="AD11" s="52">
        <v>342.66218756549989</v>
      </c>
      <c r="AE11" s="52">
        <v>415.11937078549983</v>
      </c>
      <c r="AF11" s="52">
        <v>463.51516345549982</v>
      </c>
      <c r="AG11" s="52">
        <v>415.43479584749974</v>
      </c>
      <c r="AH11" s="52">
        <v>815.05812312750004</v>
      </c>
      <c r="AI11" s="52">
        <v>802.83032962549987</v>
      </c>
      <c r="AJ11" s="52">
        <v>1135.1767810254998</v>
      </c>
      <c r="AK11" s="52">
        <v>886.41189388749979</v>
      </c>
      <c r="AL11" s="52">
        <v>840.51549616949967</v>
      </c>
      <c r="AM11" s="52">
        <v>970.02344611949979</v>
      </c>
      <c r="AN11" s="52">
        <v>891.52603242949999</v>
      </c>
      <c r="AO11" s="52">
        <v>895.08640470949979</v>
      </c>
      <c r="AP11" s="52">
        <v>670.43637266999997</v>
      </c>
      <c r="AQ11" s="52">
        <v>671.15422126999988</v>
      </c>
      <c r="AR11" s="52">
        <v>820.21852910999985</v>
      </c>
      <c r="AS11" s="52">
        <v>679.80989671999976</v>
      </c>
      <c r="AT11" s="52">
        <v>708.72556519999978</v>
      </c>
      <c r="AU11" s="52">
        <v>358.72875690999996</v>
      </c>
      <c r="AV11" s="52">
        <v>519.43095133999998</v>
      </c>
      <c r="AW11" s="52">
        <v>564.67693534000023</v>
      </c>
      <c r="AX11" s="52">
        <v>574.11750810000024</v>
      </c>
      <c r="AY11" s="52">
        <v>714.27319077120444</v>
      </c>
      <c r="AZ11" s="52">
        <v>901.16196808000018</v>
      </c>
      <c r="BA11" s="52">
        <v>943.81252893999977</v>
      </c>
      <c r="BB11" s="52">
        <v>703.73942211999997</v>
      </c>
      <c r="BC11" s="52">
        <v>930.61532617000012</v>
      </c>
      <c r="BD11" s="52">
        <v>769.33369759000016</v>
      </c>
      <c r="BE11" s="52">
        <v>874.56711007299998</v>
      </c>
      <c r="BF11" s="52">
        <v>731.51162923300001</v>
      </c>
      <c r="BG11" s="52">
        <v>1090.8223261130004</v>
      </c>
      <c r="BH11" s="52">
        <v>1327.5394631030001</v>
      </c>
      <c r="BI11" s="52">
        <v>1112.3969502259999</v>
      </c>
      <c r="BJ11" s="52">
        <v>1296.6844534877525</v>
      </c>
      <c r="BK11" s="52">
        <v>1198.1438791159997</v>
      </c>
      <c r="BL11" s="52">
        <v>981.85332459775259</v>
      </c>
      <c r="BM11" s="52">
        <v>1058.9843746860001</v>
      </c>
      <c r="BN11" s="52">
        <v>1092.9500498259999</v>
      </c>
      <c r="BO11" s="52">
        <v>1516.8234844930005</v>
      </c>
      <c r="BP11" s="52">
        <v>910.01958114300021</v>
      </c>
      <c r="BQ11" s="52">
        <v>879.76789356300003</v>
      </c>
      <c r="BR11" s="52">
        <v>1102.2721801730004</v>
      </c>
      <c r="BS11" s="52">
        <v>1165.3789722830002</v>
      </c>
      <c r="BT11" s="52">
        <v>1379.4388065599999</v>
      </c>
      <c r="BU11" s="52">
        <v>1828.9585669699998</v>
      </c>
      <c r="BV11" s="52">
        <v>1846.1887993699995</v>
      </c>
      <c r="BW11" s="52">
        <v>1020.9280029099999</v>
      </c>
      <c r="BX11" s="52">
        <v>1489.1784517899998</v>
      </c>
      <c r="BY11" s="52">
        <v>1295.146992332787</v>
      </c>
      <c r="BZ11" s="52">
        <v>1236.6824080599997</v>
      </c>
      <c r="CA11" s="52">
        <v>1188.6795859400006</v>
      </c>
      <c r="CB11" s="52">
        <v>1147.8261792799999</v>
      </c>
      <c r="CC11" s="52">
        <v>1151.2427044000001</v>
      </c>
      <c r="CD11" s="52">
        <v>1167.7523538799999</v>
      </c>
      <c r="CE11" s="52">
        <v>1052.5402204800002</v>
      </c>
      <c r="CF11" s="52">
        <v>1165.4846706000008</v>
      </c>
      <c r="CG11" s="52">
        <v>1374.7085454199998</v>
      </c>
      <c r="CH11" s="52">
        <v>904.32682813999952</v>
      </c>
      <c r="CI11" s="52">
        <v>1243.4650270600007</v>
      </c>
      <c r="CJ11" s="52">
        <v>893.48213018000001</v>
      </c>
      <c r="CK11" s="52">
        <v>930.23218397999926</v>
      </c>
      <c r="CL11" s="52">
        <v>960.76329350999958</v>
      </c>
      <c r="CM11" s="52">
        <v>998.74835851000023</v>
      </c>
      <c r="CN11" s="52">
        <v>887.46812767155393</v>
      </c>
      <c r="CO11" s="52">
        <v>891.35222507000015</v>
      </c>
      <c r="CP11" s="52">
        <v>742.26391527000021</v>
      </c>
      <c r="CQ11" s="52">
        <v>841.32659916999944</v>
      </c>
      <c r="CR11" s="52">
        <v>909.71778108249976</v>
      </c>
      <c r="CS11" s="52">
        <v>924.12947358000019</v>
      </c>
      <c r="CT11" s="52">
        <v>891.18874602999983</v>
      </c>
      <c r="CU11" s="52">
        <v>868.42660398999908</v>
      </c>
      <c r="CV11" s="52">
        <v>1091.3549138400003</v>
      </c>
      <c r="CW11" s="52">
        <v>1105.8538156299996</v>
      </c>
      <c r="CX11" s="52">
        <v>1102.8760863800005</v>
      </c>
      <c r="CY11" s="52">
        <v>1208.7891288799997</v>
      </c>
      <c r="CZ11" s="52">
        <v>973.80052544000125</v>
      </c>
      <c r="DA11" s="52">
        <v>982.85475648999943</v>
      </c>
      <c r="DB11" s="52">
        <v>903.75075932000038</v>
      </c>
      <c r="DC11" s="52">
        <v>922.91814051000097</v>
      </c>
      <c r="DD11" s="55">
        <v>956.55295500000011</v>
      </c>
      <c r="DE11" s="55">
        <v>1291.2759329700007</v>
      </c>
      <c r="DF11" s="55">
        <v>1050.364744583733</v>
      </c>
      <c r="DG11" s="55">
        <v>1131.5947210700003</v>
      </c>
      <c r="DH11" s="55">
        <v>1161.3309750700016</v>
      </c>
      <c r="DI11" s="55">
        <v>985.58970046000024</v>
      </c>
      <c r="DJ11" s="55">
        <v>1045.42153452</v>
      </c>
      <c r="DK11" s="55">
        <v>816.49197700000093</v>
      </c>
      <c r="DL11" s="55">
        <v>860.61857010999893</v>
      </c>
      <c r="DM11" s="55">
        <v>639.82458026999996</v>
      </c>
      <c r="DN11" s="55">
        <v>521.16269042999932</v>
      </c>
      <c r="DO11" s="55">
        <v>895.92869341000005</v>
      </c>
      <c r="DP11" s="55">
        <v>997.70517627999948</v>
      </c>
      <c r="DQ11" s="55">
        <v>1170.5282021280989</v>
      </c>
      <c r="DR11" s="55">
        <v>1298.5262800800001</v>
      </c>
      <c r="DS11" s="55">
        <v>1153.3410769699988</v>
      </c>
      <c r="DT11" s="55">
        <v>1035.4269669199984</v>
      </c>
      <c r="DU11" s="55">
        <v>1318.8728892900003</v>
      </c>
      <c r="DV11" s="55">
        <v>1348.8676055500002</v>
      </c>
      <c r="DW11" s="55">
        <v>1458.4500378600007</v>
      </c>
      <c r="DX11" s="55">
        <v>1712.7754418499994</v>
      </c>
    </row>
    <row r="12" spans="1:128" ht="17.25" customHeight="1">
      <c r="A12" s="37" t="s">
        <v>13</v>
      </c>
      <c r="B12" s="47" t="s">
        <v>14</v>
      </c>
      <c r="C12" s="52">
        <v>114780.52874940931</v>
      </c>
      <c r="D12" s="52">
        <v>92198.915853901533</v>
      </c>
      <c r="E12" s="52">
        <v>107258.48675384259</v>
      </c>
      <c r="F12" s="53">
        <v>114847.97804313936</v>
      </c>
      <c r="G12" s="52">
        <v>115971.99322941387</v>
      </c>
      <c r="H12" s="54">
        <v>120393.95074281278</v>
      </c>
      <c r="I12" s="52">
        <v>122633.21855411009</v>
      </c>
      <c r="J12" s="52">
        <v>119968.36052226041</v>
      </c>
      <c r="K12" s="52">
        <v>155188.00449221951</v>
      </c>
      <c r="L12" s="52">
        <v>160446.26717154487</v>
      </c>
      <c r="M12" s="53">
        <v>147134.72968139185</v>
      </c>
      <c r="N12" s="52">
        <v>172884.25620825245</v>
      </c>
      <c r="O12" s="52">
        <v>156993.63805037222</v>
      </c>
      <c r="P12" s="52">
        <v>125212.91721017154</v>
      </c>
      <c r="Q12" s="52">
        <v>184275.35932418326</v>
      </c>
      <c r="R12" s="52">
        <v>204918.87167648351</v>
      </c>
      <c r="S12" s="52">
        <v>208107.51410480007</v>
      </c>
      <c r="T12" s="52">
        <v>170340.79738983134</v>
      </c>
      <c r="U12" s="52">
        <v>183848.00738137719</v>
      </c>
      <c r="V12" s="52">
        <v>156236.72592869803</v>
      </c>
      <c r="W12" s="52">
        <v>153132.15731356648</v>
      </c>
      <c r="X12" s="52">
        <v>151311.64475624418</v>
      </c>
      <c r="Y12" s="52">
        <v>154791.75404573453</v>
      </c>
      <c r="Z12" s="52">
        <v>151327.26988427169</v>
      </c>
      <c r="AA12" s="52">
        <v>147922.46816475302</v>
      </c>
      <c r="AB12" s="52">
        <v>164102.09423449222</v>
      </c>
      <c r="AC12" s="52">
        <v>172964.15573605456</v>
      </c>
      <c r="AD12" s="52">
        <v>169629.7251202125</v>
      </c>
      <c r="AE12" s="52">
        <v>158625.80327091605</v>
      </c>
      <c r="AF12" s="52">
        <v>166419.20937497812</v>
      </c>
      <c r="AG12" s="52">
        <v>156278.08533277138</v>
      </c>
      <c r="AH12" s="52">
        <v>176370.44478175111</v>
      </c>
      <c r="AI12" s="52">
        <v>146326.95291130981</v>
      </c>
      <c r="AJ12" s="52">
        <v>143978.89254770655</v>
      </c>
      <c r="AK12" s="52">
        <v>133722.16180641385</v>
      </c>
      <c r="AL12" s="52">
        <v>128751.01070003939</v>
      </c>
      <c r="AM12" s="52">
        <v>139809.80587326223</v>
      </c>
      <c r="AN12" s="52">
        <v>156003.11563269113</v>
      </c>
      <c r="AO12" s="52">
        <v>135528.1758555095</v>
      </c>
      <c r="AP12" s="52">
        <v>133801.37279107716</v>
      </c>
      <c r="AQ12" s="52">
        <v>137627.29616002706</v>
      </c>
      <c r="AR12" s="52">
        <v>132058.40759529072</v>
      </c>
      <c r="AS12" s="52">
        <v>126745.40254598403</v>
      </c>
      <c r="AT12" s="52">
        <v>135222.94137848113</v>
      </c>
      <c r="AU12" s="52">
        <v>135877.27411122961</v>
      </c>
      <c r="AV12" s="52">
        <v>136876.79103651911</v>
      </c>
      <c r="AW12" s="52">
        <v>130916.68790267475</v>
      </c>
      <c r="AX12" s="52">
        <v>114846.4998710806</v>
      </c>
      <c r="AY12" s="52">
        <v>118769.87901516836</v>
      </c>
      <c r="AZ12" s="52">
        <v>105163.34083808456</v>
      </c>
      <c r="BA12" s="52">
        <v>115890.49459784379</v>
      </c>
      <c r="BB12" s="52">
        <v>105638.43681606637</v>
      </c>
      <c r="BC12" s="52">
        <v>98935.917985294494</v>
      </c>
      <c r="BD12" s="52">
        <v>102984.78204846136</v>
      </c>
      <c r="BE12" s="52">
        <v>104434.96390012844</v>
      </c>
      <c r="BF12" s="52">
        <v>163213.14447748504</v>
      </c>
      <c r="BG12" s="52">
        <v>130440.58506434348</v>
      </c>
      <c r="BH12" s="52">
        <v>135982.00878077582</v>
      </c>
      <c r="BI12" s="52">
        <v>111487.29402000074</v>
      </c>
      <c r="BJ12" s="52">
        <v>138630.9035577685</v>
      </c>
      <c r="BK12" s="52">
        <v>133836.36319619094</v>
      </c>
      <c r="BL12" s="52">
        <v>102162.09759616066</v>
      </c>
      <c r="BM12" s="52">
        <v>124555.55584100011</v>
      </c>
      <c r="BN12" s="52">
        <v>113448.80882698554</v>
      </c>
      <c r="BO12" s="52">
        <v>125421.67287522368</v>
      </c>
      <c r="BP12" s="52">
        <v>112464.7926657175</v>
      </c>
      <c r="BQ12" s="52">
        <v>118179.46170358364</v>
      </c>
      <c r="BR12" s="52">
        <v>137094.79561078927</v>
      </c>
      <c r="BS12" s="52">
        <v>125062.87069051244</v>
      </c>
      <c r="BT12" s="52">
        <v>104918.89511274277</v>
      </c>
      <c r="BU12" s="52">
        <v>147262.20251736668</v>
      </c>
      <c r="BV12" s="52">
        <v>111320.07149738188</v>
      </c>
      <c r="BW12" s="52">
        <v>126814.39925569562</v>
      </c>
      <c r="BX12" s="52">
        <v>117247.39712271896</v>
      </c>
      <c r="BY12" s="52">
        <v>102166.1214856244</v>
      </c>
      <c r="BZ12" s="52">
        <v>117572.38515768877</v>
      </c>
      <c r="CA12" s="52">
        <v>136009.50460440863</v>
      </c>
      <c r="CB12" s="52">
        <v>170686.60516459792</v>
      </c>
      <c r="CC12" s="52">
        <v>127058.61616511113</v>
      </c>
      <c r="CD12" s="52">
        <v>94420.232123468231</v>
      </c>
      <c r="CE12" s="52">
        <v>94694.167934488767</v>
      </c>
      <c r="CF12" s="52">
        <v>87652.828847642333</v>
      </c>
      <c r="CG12" s="52">
        <v>98994.718622956323</v>
      </c>
      <c r="CH12" s="52">
        <v>84944.778923339196</v>
      </c>
      <c r="CI12" s="52">
        <v>84905.64475249275</v>
      </c>
      <c r="CJ12" s="52">
        <v>88107.968433187765</v>
      </c>
      <c r="CK12" s="52">
        <v>98314.814281294501</v>
      </c>
      <c r="CL12" s="52">
        <v>94615.666754645339</v>
      </c>
      <c r="CM12" s="52">
        <v>94337.730263510544</v>
      </c>
      <c r="CN12" s="52">
        <v>93837.513632771414</v>
      </c>
      <c r="CO12" s="52">
        <v>96968.740536829879</v>
      </c>
      <c r="CP12" s="52">
        <v>104143.81076845342</v>
      </c>
      <c r="CQ12" s="52">
        <v>105826.03165421376</v>
      </c>
      <c r="CR12" s="52">
        <v>125646.80866969452</v>
      </c>
      <c r="CS12" s="52">
        <v>123344.27929712922</v>
      </c>
      <c r="CT12" s="52">
        <v>133964.81277368468</v>
      </c>
      <c r="CU12" s="52">
        <v>122620.90943058695</v>
      </c>
      <c r="CV12" s="52">
        <v>139781.28813217438</v>
      </c>
      <c r="CW12" s="52">
        <v>118911.50954724291</v>
      </c>
      <c r="CX12" s="52">
        <v>116450.73777121364</v>
      </c>
      <c r="CY12" s="52">
        <v>111952.41898325982</v>
      </c>
      <c r="CZ12" s="52">
        <v>105332.33392100636</v>
      </c>
      <c r="DA12" s="52">
        <v>121752.78676915383</v>
      </c>
      <c r="DB12" s="52">
        <v>129362.20609907889</v>
      </c>
      <c r="DC12" s="52">
        <v>143551.6112882208</v>
      </c>
      <c r="DD12" s="55">
        <v>156490.50199842203</v>
      </c>
      <c r="DE12" s="55">
        <v>135916.66552554272</v>
      </c>
      <c r="DF12" s="55">
        <v>131773.43661670526</v>
      </c>
      <c r="DG12" s="55">
        <v>121464.61029176002</v>
      </c>
      <c r="DH12" s="55">
        <v>116608.64785620906</v>
      </c>
      <c r="DI12" s="55">
        <v>125645.59911497121</v>
      </c>
      <c r="DJ12" s="55">
        <v>137158.9564394734</v>
      </c>
      <c r="DK12" s="55">
        <v>136624.50651868049</v>
      </c>
      <c r="DL12" s="55">
        <v>113326.12197479018</v>
      </c>
      <c r="DM12" s="55">
        <v>109484.83680039777</v>
      </c>
      <c r="DN12" s="55">
        <v>118665.21013284252</v>
      </c>
      <c r="DO12" s="55">
        <v>124988.75550820121</v>
      </c>
      <c r="DP12" s="55">
        <v>128803.65105347223</v>
      </c>
      <c r="DQ12" s="55">
        <v>157415.95597388179</v>
      </c>
      <c r="DR12" s="55">
        <v>141075.02194554641</v>
      </c>
      <c r="DS12" s="55">
        <v>152123.04426646655</v>
      </c>
      <c r="DT12" s="55">
        <v>130045.26340122012</v>
      </c>
      <c r="DU12" s="55">
        <v>135853.83561264552</v>
      </c>
      <c r="DV12" s="55">
        <v>142543.19579399575</v>
      </c>
      <c r="DW12" s="55">
        <v>167885.91512191866</v>
      </c>
      <c r="DX12" s="55">
        <v>153866.75966384885</v>
      </c>
    </row>
    <row r="13" spans="1:128" ht="17.25" customHeight="1">
      <c r="A13" s="37"/>
      <c r="B13" s="47"/>
      <c r="C13" s="48"/>
      <c r="D13" s="48"/>
      <c r="E13" s="48"/>
      <c r="F13" s="49"/>
      <c r="G13" s="48"/>
      <c r="H13" s="50"/>
      <c r="I13" s="48"/>
      <c r="J13" s="48"/>
      <c r="K13" s="48"/>
      <c r="L13" s="48"/>
      <c r="M13" s="49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</row>
    <row r="14" spans="1:128" ht="17.25" customHeight="1">
      <c r="A14" s="36" t="s">
        <v>15</v>
      </c>
      <c r="B14" s="42" t="s">
        <v>16</v>
      </c>
      <c r="C14" s="43">
        <v>85768.101618001616</v>
      </c>
      <c r="D14" s="43">
        <v>86725.799356485091</v>
      </c>
      <c r="E14" s="43">
        <v>84956.440768187036</v>
      </c>
      <c r="F14" s="44">
        <v>81904.329046623796</v>
      </c>
      <c r="G14" s="43">
        <v>81098.844307442909</v>
      </c>
      <c r="H14" s="45">
        <v>77922.091213270891</v>
      </c>
      <c r="I14" s="43">
        <v>77836.155041532154</v>
      </c>
      <c r="J14" s="43">
        <v>81628.329868855144</v>
      </c>
      <c r="K14" s="43">
        <v>80483.982146845359</v>
      </c>
      <c r="L14" s="43">
        <v>79601.826141637634</v>
      </c>
      <c r="M14" s="44">
        <v>77293.845814212837</v>
      </c>
      <c r="N14" s="43">
        <v>81197.003264282714</v>
      </c>
      <c r="O14" s="43">
        <v>80414.083177176522</v>
      </c>
      <c r="P14" s="43">
        <v>82165.709417242309</v>
      </c>
      <c r="Q14" s="43">
        <v>81879.003795156183</v>
      </c>
      <c r="R14" s="43">
        <v>77790.34492112766</v>
      </c>
      <c r="S14" s="43">
        <v>75679.422153171807</v>
      </c>
      <c r="T14" s="43">
        <v>75242.739826202829</v>
      </c>
      <c r="U14" s="43">
        <v>74950.694285117264</v>
      </c>
      <c r="V14" s="43">
        <v>73817.490238368322</v>
      </c>
      <c r="W14" s="43">
        <v>73793.102170893326</v>
      </c>
      <c r="X14" s="43">
        <v>76649.205505761129</v>
      </c>
      <c r="Y14" s="43">
        <v>82416.771496184316</v>
      </c>
      <c r="Z14" s="43">
        <v>82709.379905860493</v>
      </c>
      <c r="AA14" s="43">
        <v>83753.22513865566</v>
      </c>
      <c r="AB14" s="43">
        <v>82097.369034867952</v>
      </c>
      <c r="AC14" s="43">
        <v>84682.888815698796</v>
      </c>
      <c r="AD14" s="43">
        <v>83395.484899504401</v>
      </c>
      <c r="AE14" s="43">
        <v>82814.570828131255</v>
      </c>
      <c r="AF14" s="43">
        <v>86235.736855679963</v>
      </c>
      <c r="AG14" s="43">
        <v>85592.699238705725</v>
      </c>
      <c r="AH14" s="43">
        <v>86847.866583002033</v>
      </c>
      <c r="AI14" s="43">
        <v>87935.646434789407</v>
      </c>
      <c r="AJ14" s="43">
        <v>75792.299272587217</v>
      </c>
      <c r="AK14" s="43">
        <v>82780.492313511859</v>
      </c>
      <c r="AL14" s="43">
        <v>92953.9536492482</v>
      </c>
      <c r="AM14" s="43">
        <v>98168.8645630721</v>
      </c>
      <c r="AN14" s="43">
        <v>87532.163223141804</v>
      </c>
      <c r="AO14" s="43">
        <v>83537.093903936533</v>
      </c>
      <c r="AP14" s="43">
        <v>81121.660092495367</v>
      </c>
      <c r="AQ14" s="43">
        <v>78695.590004808691</v>
      </c>
      <c r="AR14" s="43">
        <v>77595.451426086671</v>
      </c>
      <c r="AS14" s="43">
        <v>95724.537910414336</v>
      </c>
      <c r="AT14" s="43">
        <v>79497.849259822455</v>
      </c>
      <c r="AU14" s="43">
        <v>80101.791451565427</v>
      </c>
      <c r="AV14" s="43">
        <v>81027.962760390219</v>
      </c>
      <c r="AW14" s="43">
        <v>86810.682307831783</v>
      </c>
      <c r="AX14" s="43">
        <v>88311.381266260389</v>
      </c>
      <c r="AY14" s="43">
        <v>98378.730677803658</v>
      </c>
      <c r="AZ14" s="43">
        <v>106751.2103873233</v>
      </c>
      <c r="BA14" s="43">
        <v>105095.83186605357</v>
      </c>
      <c r="BB14" s="43">
        <v>102090.4187805697</v>
      </c>
      <c r="BC14" s="43">
        <v>104504.09536311703</v>
      </c>
      <c r="BD14" s="43">
        <v>107636.63077667206</v>
      </c>
      <c r="BE14" s="43">
        <v>112580.29737774999</v>
      </c>
      <c r="BF14" s="43">
        <v>113283.95283699065</v>
      </c>
      <c r="BG14" s="43">
        <v>123425.61055936545</v>
      </c>
      <c r="BH14" s="43">
        <v>125147.82091468478</v>
      </c>
      <c r="BI14" s="43">
        <v>131099.95932432913</v>
      </c>
      <c r="BJ14" s="43">
        <v>149411.28451591876</v>
      </c>
      <c r="BK14" s="43">
        <v>145894.76729189398</v>
      </c>
      <c r="BL14" s="43">
        <v>140521.48015151516</v>
      </c>
      <c r="BM14" s="43">
        <v>141984.81507186859</v>
      </c>
      <c r="BN14" s="43">
        <v>148152.31360519517</v>
      </c>
      <c r="BO14" s="43">
        <v>145244.71763102073</v>
      </c>
      <c r="BP14" s="43">
        <v>145300.04737531042</v>
      </c>
      <c r="BQ14" s="43">
        <v>142236.58001312456</v>
      </c>
      <c r="BR14" s="43">
        <v>133650.78699992941</v>
      </c>
      <c r="BS14" s="43">
        <v>129806.03437077765</v>
      </c>
      <c r="BT14" s="43">
        <v>130737.22348823029</v>
      </c>
      <c r="BU14" s="43">
        <v>129580.16269868378</v>
      </c>
      <c r="BV14" s="43">
        <v>122182.56104689998</v>
      </c>
      <c r="BW14" s="43">
        <v>132378.82492657253</v>
      </c>
      <c r="BX14" s="43">
        <v>136296.67640350119</v>
      </c>
      <c r="BY14" s="43">
        <v>138176.53691638046</v>
      </c>
      <c r="BZ14" s="43">
        <v>134900.86854621588</v>
      </c>
      <c r="CA14" s="43">
        <v>136433.58327222336</v>
      </c>
      <c r="CB14" s="43">
        <v>129162.57147044834</v>
      </c>
      <c r="CC14" s="43">
        <v>125800.19534152022</v>
      </c>
      <c r="CD14" s="43">
        <v>137594.30727903513</v>
      </c>
      <c r="CE14" s="43">
        <v>132341.8026527745</v>
      </c>
      <c r="CF14" s="43">
        <v>135432.31771875036</v>
      </c>
      <c r="CG14" s="43">
        <v>139169.0883524252</v>
      </c>
      <c r="CH14" s="43">
        <v>135179.96924033374</v>
      </c>
      <c r="CI14" s="43">
        <v>145398.66199286413</v>
      </c>
      <c r="CJ14" s="43">
        <v>137592.6133651961</v>
      </c>
      <c r="CK14" s="43">
        <v>142779.8234122046</v>
      </c>
      <c r="CL14" s="43">
        <v>145313.72486497837</v>
      </c>
      <c r="CM14" s="43">
        <v>146552.84723938318</v>
      </c>
      <c r="CN14" s="43">
        <v>153501.3643928185</v>
      </c>
      <c r="CO14" s="43">
        <v>133773.74684271324</v>
      </c>
      <c r="CP14" s="43">
        <v>138524.56655245015</v>
      </c>
      <c r="CQ14" s="43">
        <v>143343.46704574098</v>
      </c>
      <c r="CR14" s="43">
        <v>151675.06701490912</v>
      </c>
      <c r="CS14" s="43">
        <v>151292.84146505498</v>
      </c>
      <c r="CT14" s="43">
        <v>152942.65517575535</v>
      </c>
      <c r="CU14" s="43">
        <v>149372.17086628088</v>
      </c>
      <c r="CV14" s="43">
        <v>159673.53533067036</v>
      </c>
      <c r="CW14" s="43">
        <v>158089.45567560461</v>
      </c>
      <c r="CX14" s="43">
        <v>162306.6078591843</v>
      </c>
      <c r="CY14" s="43">
        <v>150458.80137371802</v>
      </c>
      <c r="CZ14" s="43">
        <v>156918.44334227438</v>
      </c>
      <c r="DA14" s="43">
        <v>150458.92853299854</v>
      </c>
      <c r="DB14" s="43">
        <v>155067.06359033793</v>
      </c>
      <c r="DC14" s="43">
        <v>154661.32788848877</v>
      </c>
      <c r="DD14" s="46">
        <v>159063.34399853015</v>
      </c>
      <c r="DE14" s="46">
        <v>154812.7137783498</v>
      </c>
      <c r="DF14" s="46">
        <v>160866.07027832422</v>
      </c>
      <c r="DG14" s="46">
        <v>166143.56734609968</v>
      </c>
      <c r="DH14" s="46">
        <v>164673.81095214363</v>
      </c>
      <c r="DI14" s="46">
        <v>165010.05409671264</v>
      </c>
      <c r="DJ14" s="46">
        <v>186742.58692603617</v>
      </c>
      <c r="DK14" s="46">
        <v>181274.42390325438</v>
      </c>
      <c r="DL14" s="46">
        <v>185520.87421890977</v>
      </c>
      <c r="DM14" s="46">
        <v>180365.57511765067</v>
      </c>
      <c r="DN14" s="46">
        <v>178991.09800846624</v>
      </c>
      <c r="DO14" s="46">
        <v>177983.65285118969</v>
      </c>
      <c r="DP14" s="46">
        <v>191580.93501207433</v>
      </c>
      <c r="DQ14" s="46">
        <v>189374.37597531194</v>
      </c>
      <c r="DR14" s="46">
        <v>193942.45147726033</v>
      </c>
      <c r="DS14" s="46">
        <v>195174.71629779032</v>
      </c>
      <c r="DT14" s="46">
        <v>195135.79320789551</v>
      </c>
      <c r="DU14" s="46">
        <v>196401.34642890317</v>
      </c>
      <c r="DV14" s="46">
        <v>193364.32519121357</v>
      </c>
      <c r="DW14" s="46">
        <v>194504.98437216826</v>
      </c>
      <c r="DX14" s="46">
        <v>196809.5269496853</v>
      </c>
    </row>
    <row r="15" spans="1:128" ht="17.25" customHeight="1">
      <c r="A15" s="37"/>
      <c r="B15" s="47"/>
      <c r="C15" s="48"/>
      <c r="D15" s="48"/>
      <c r="E15" s="48"/>
      <c r="F15" s="49"/>
      <c r="G15" s="48"/>
      <c r="H15" s="50"/>
      <c r="I15" s="48"/>
      <c r="J15" s="48"/>
      <c r="K15" s="48"/>
      <c r="L15" s="48"/>
      <c r="M15" s="49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</row>
    <row r="16" spans="1:128" ht="17.25" customHeight="1">
      <c r="A16" s="36" t="s">
        <v>17</v>
      </c>
      <c r="B16" s="42" t="s">
        <v>18</v>
      </c>
      <c r="C16" s="43">
        <v>199044.86807115094</v>
      </c>
      <c r="D16" s="43">
        <v>199273.87546531469</v>
      </c>
      <c r="E16" s="43">
        <v>200495.96875494719</v>
      </c>
      <c r="F16" s="44">
        <v>211374.12298909877</v>
      </c>
      <c r="G16" s="43">
        <v>209511.00246092153</v>
      </c>
      <c r="H16" s="45">
        <v>214380.85127147011</v>
      </c>
      <c r="I16" s="43">
        <v>216970.39499971044</v>
      </c>
      <c r="J16" s="43">
        <v>213131.13359317151</v>
      </c>
      <c r="K16" s="43">
        <v>210940.86692220892</v>
      </c>
      <c r="L16" s="43">
        <v>213698.30339226313</v>
      </c>
      <c r="M16" s="44">
        <v>222588.12279015593</v>
      </c>
      <c r="N16" s="43">
        <v>224021.10441421121</v>
      </c>
      <c r="O16" s="43">
        <v>224723.73570730275</v>
      </c>
      <c r="P16" s="43">
        <v>229838.18915842168</v>
      </c>
      <c r="Q16" s="43">
        <v>235868.75987431384</v>
      </c>
      <c r="R16" s="43">
        <v>240171.76476980947</v>
      </c>
      <c r="S16" s="43">
        <v>244440.67127370514</v>
      </c>
      <c r="T16" s="43">
        <v>252325.20331988618</v>
      </c>
      <c r="U16" s="43">
        <v>257409.18419898144</v>
      </c>
      <c r="V16" s="43">
        <v>262165.68204397318</v>
      </c>
      <c r="W16" s="43">
        <v>267493.53941010131</v>
      </c>
      <c r="X16" s="43">
        <v>281565.6706634998</v>
      </c>
      <c r="Y16" s="43">
        <v>286015.18726825056</v>
      </c>
      <c r="Z16" s="43">
        <v>293370.46462622704</v>
      </c>
      <c r="AA16" s="43">
        <v>304210.65120580251</v>
      </c>
      <c r="AB16" s="43">
        <v>302206.42017566657</v>
      </c>
      <c r="AC16" s="43">
        <v>304231.07448118116</v>
      </c>
      <c r="AD16" s="43">
        <v>311040.32277567685</v>
      </c>
      <c r="AE16" s="43">
        <v>320397.54983698472</v>
      </c>
      <c r="AF16" s="43">
        <v>331158.09054063866</v>
      </c>
      <c r="AG16" s="43">
        <v>331584.08298876742</v>
      </c>
      <c r="AH16" s="43">
        <v>342869.78521438804</v>
      </c>
      <c r="AI16" s="43">
        <v>348051.61166220682</v>
      </c>
      <c r="AJ16" s="43">
        <v>351947.5163436741</v>
      </c>
      <c r="AK16" s="43">
        <v>361502.89571217826</v>
      </c>
      <c r="AL16" s="43">
        <v>381153.23289374856</v>
      </c>
      <c r="AM16" s="43">
        <v>372472.46521316923</v>
      </c>
      <c r="AN16" s="43">
        <v>379003.75121309294</v>
      </c>
      <c r="AO16" s="43">
        <v>395775.9335207729</v>
      </c>
      <c r="AP16" s="43">
        <v>406834.60189462733</v>
      </c>
      <c r="AQ16" s="43">
        <v>436364.27636165597</v>
      </c>
      <c r="AR16" s="43">
        <v>438699.17790112528</v>
      </c>
      <c r="AS16" s="43">
        <v>437685.23793102987</v>
      </c>
      <c r="AT16" s="43">
        <v>437963.12173500529</v>
      </c>
      <c r="AU16" s="43">
        <v>439346.65455416957</v>
      </c>
      <c r="AV16" s="43">
        <v>424656.87682331202</v>
      </c>
      <c r="AW16" s="43">
        <v>419404.1463423876</v>
      </c>
      <c r="AX16" s="43">
        <v>414458.31451376568</v>
      </c>
      <c r="AY16" s="43">
        <v>410554.79309852852</v>
      </c>
      <c r="AZ16" s="43">
        <v>416485.54505075578</v>
      </c>
      <c r="BA16" s="43">
        <v>424937.65203636384</v>
      </c>
      <c r="BB16" s="43">
        <v>422625.32893888786</v>
      </c>
      <c r="BC16" s="43">
        <v>407640.50574806577</v>
      </c>
      <c r="BD16" s="43">
        <v>401543.06341815571</v>
      </c>
      <c r="BE16" s="43">
        <v>401376.81859416811</v>
      </c>
      <c r="BF16" s="43">
        <v>399243.52598673524</v>
      </c>
      <c r="BG16" s="43">
        <v>405466.44113927928</v>
      </c>
      <c r="BH16" s="43">
        <v>400972.46744072455</v>
      </c>
      <c r="BI16" s="43">
        <v>406537.31378205703</v>
      </c>
      <c r="BJ16" s="43">
        <v>433189.61248306325</v>
      </c>
      <c r="BK16" s="43">
        <v>442087.62024915137</v>
      </c>
      <c r="BL16" s="43">
        <v>441283.6088587023</v>
      </c>
      <c r="BM16" s="43">
        <v>450408.83801341825</v>
      </c>
      <c r="BN16" s="43">
        <v>445690.54504195182</v>
      </c>
      <c r="BO16" s="43">
        <v>443414.1225878126</v>
      </c>
      <c r="BP16" s="43">
        <v>446137.76658484689</v>
      </c>
      <c r="BQ16" s="43">
        <v>459466.78179734439</v>
      </c>
      <c r="BR16" s="43">
        <v>454961.55947965285</v>
      </c>
      <c r="BS16" s="43">
        <v>460404.29006142786</v>
      </c>
      <c r="BT16" s="43">
        <v>464652.66967792017</v>
      </c>
      <c r="BU16" s="43">
        <v>462654.02410401317</v>
      </c>
      <c r="BV16" s="43">
        <v>479648.43227309361</v>
      </c>
      <c r="BW16" s="43">
        <v>488435.90139164717</v>
      </c>
      <c r="BX16" s="43">
        <v>493550.4179817565</v>
      </c>
      <c r="BY16" s="43">
        <v>502263.41366293386</v>
      </c>
      <c r="BZ16" s="43">
        <v>509989.11698373855</v>
      </c>
      <c r="CA16" s="43">
        <v>512171.04834408086</v>
      </c>
      <c r="CB16" s="43">
        <v>521216.10183510539</v>
      </c>
      <c r="CC16" s="43">
        <v>533230.02726011456</v>
      </c>
      <c r="CD16" s="43">
        <v>536867.2763463913</v>
      </c>
      <c r="CE16" s="43">
        <v>525394.7975881641</v>
      </c>
      <c r="CF16" s="43">
        <v>526865.93319035333</v>
      </c>
      <c r="CG16" s="43">
        <v>527549.37775482878</v>
      </c>
      <c r="CH16" s="43">
        <v>536956.54280896531</v>
      </c>
      <c r="CI16" s="43">
        <v>557198.28514259751</v>
      </c>
      <c r="CJ16" s="43">
        <v>549969.14302484749</v>
      </c>
      <c r="CK16" s="43">
        <v>542636.02177314542</v>
      </c>
      <c r="CL16" s="43">
        <v>547270.4549938601</v>
      </c>
      <c r="CM16" s="43">
        <v>562688.6582219745</v>
      </c>
      <c r="CN16" s="43">
        <v>573128.48870609084</v>
      </c>
      <c r="CO16" s="43">
        <v>572836.64611042477</v>
      </c>
      <c r="CP16" s="43">
        <v>567285.89485305955</v>
      </c>
      <c r="CQ16" s="43">
        <v>576052.60663343885</v>
      </c>
      <c r="CR16" s="43">
        <v>565986.73899171792</v>
      </c>
      <c r="CS16" s="43">
        <v>575598.77089072135</v>
      </c>
      <c r="CT16" s="43">
        <v>577173.94285986328</v>
      </c>
      <c r="CU16" s="43">
        <v>580687.38346187875</v>
      </c>
      <c r="CV16" s="43">
        <v>586519.62847970054</v>
      </c>
      <c r="CW16" s="43">
        <v>595701.36300285079</v>
      </c>
      <c r="CX16" s="43">
        <v>588717.21137349878</v>
      </c>
      <c r="CY16" s="43">
        <v>588161.50215942971</v>
      </c>
      <c r="CZ16" s="43">
        <v>595968.39827161573</v>
      </c>
      <c r="DA16" s="43">
        <v>590129.46080587571</v>
      </c>
      <c r="DB16" s="43">
        <v>587569.69376326213</v>
      </c>
      <c r="DC16" s="43">
        <v>586919.09243850491</v>
      </c>
      <c r="DD16" s="46">
        <v>583219.23576268775</v>
      </c>
      <c r="DE16" s="46">
        <v>595577.4291535907</v>
      </c>
      <c r="DF16" s="46">
        <v>602736.20708928129</v>
      </c>
      <c r="DG16" s="46">
        <v>603841.48757523263</v>
      </c>
      <c r="DH16" s="46">
        <v>600239.45313483907</v>
      </c>
      <c r="DI16" s="46">
        <v>609034.50684880477</v>
      </c>
      <c r="DJ16" s="46">
        <v>617477.66437426326</v>
      </c>
      <c r="DK16" s="46">
        <v>627422.99513192452</v>
      </c>
      <c r="DL16" s="46">
        <v>648332.51590198616</v>
      </c>
      <c r="DM16" s="46">
        <v>652051.62483870215</v>
      </c>
      <c r="DN16" s="46">
        <v>649743.91469364008</v>
      </c>
      <c r="DO16" s="46">
        <v>658530.8891699824</v>
      </c>
      <c r="DP16" s="46">
        <v>680706.59086098475</v>
      </c>
      <c r="DQ16" s="46">
        <v>655409.81340131792</v>
      </c>
      <c r="DR16" s="46">
        <v>644279.41312078887</v>
      </c>
      <c r="DS16" s="46">
        <v>642244.30361891037</v>
      </c>
      <c r="DT16" s="46">
        <v>644297.87199349981</v>
      </c>
      <c r="DU16" s="46">
        <v>650277.84243415971</v>
      </c>
      <c r="DV16" s="46">
        <v>643370.7655961836</v>
      </c>
      <c r="DW16" s="46">
        <v>638202.71834665118</v>
      </c>
      <c r="DX16" s="46">
        <v>647008.76700035576</v>
      </c>
    </row>
    <row r="17" spans="1:128" ht="17.25" customHeight="1">
      <c r="A17" s="37"/>
      <c r="B17" s="47"/>
      <c r="C17" s="48"/>
      <c r="D17" s="48"/>
      <c r="E17" s="48"/>
      <c r="F17" s="49"/>
      <c r="G17" s="48"/>
      <c r="H17" s="50"/>
      <c r="I17" s="48"/>
      <c r="J17" s="48"/>
      <c r="K17" s="48"/>
      <c r="L17" s="48"/>
      <c r="M17" s="49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</row>
    <row r="18" spans="1:128" ht="17.25" customHeight="1">
      <c r="A18" s="36" t="s">
        <v>19</v>
      </c>
      <c r="B18" s="42" t="s">
        <v>20</v>
      </c>
      <c r="C18" s="43">
        <v>5531.3803072675273</v>
      </c>
      <c r="D18" s="43">
        <v>6387.5791570814499</v>
      </c>
      <c r="E18" s="43">
        <v>6435.8123346383036</v>
      </c>
      <c r="F18" s="44">
        <v>6358.3726471190885</v>
      </c>
      <c r="G18" s="43">
        <v>6542.0766587614062</v>
      </c>
      <c r="H18" s="45">
        <v>6668.0273447598711</v>
      </c>
      <c r="I18" s="43">
        <v>6894.7895552277487</v>
      </c>
      <c r="J18" s="43">
        <v>6210.6469639805737</v>
      </c>
      <c r="K18" s="43">
        <v>6506.7939579539252</v>
      </c>
      <c r="L18" s="43">
        <v>6725.2691993683256</v>
      </c>
      <c r="M18" s="44">
        <v>6598.1875387907567</v>
      </c>
      <c r="N18" s="43">
        <v>6278.6362166460058</v>
      </c>
      <c r="O18" s="43">
        <v>7148.2176707650815</v>
      </c>
      <c r="P18" s="43">
        <v>7908.8866773073569</v>
      </c>
      <c r="Q18" s="43">
        <v>8262.1763758011475</v>
      </c>
      <c r="R18" s="43">
        <v>8439.8508473656493</v>
      </c>
      <c r="S18" s="43">
        <v>8876.5765234594801</v>
      </c>
      <c r="T18" s="43">
        <v>9159.1296191671809</v>
      </c>
      <c r="U18" s="43">
        <v>9227.589290234595</v>
      </c>
      <c r="V18" s="43">
        <v>8978.897620083173</v>
      </c>
      <c r="W18" s="43">
        <v>8949.6615872760776</v>
      </c>
      <c r="X18" s="43">
        <v>9163.1837597375415</v>
      </c>
      <c r="Y18" s="43">
        <v>9007.7821756606354</v>
      </c>
      <c r="Z18" s="43">
        <v>9274.506712431059</v>
      </c>
      <c r="AA18" s="43">
        <v>9830.2076527208119</v>
      </c>
      <c r="AB18" s="43">
        <v>9838.630834851343</v>
      </c>
      <c r="AC18" s="43">
        <v>9756.1844034573533</v>
      </c>
      <c r="AD18" s="43">
        <v>10025.473527816757</v>
      </c>
      <c r="AE18" s="43">
        <v>10193.467147840891</v>
      </c>
      <c r="AF18" s="43">
        <v>10055.262286736246</v>
      </c>
      <c r="AG18" s="43">
        <v>9654.0002269930301</v>
      </c>
      <c r="AH18" s="43">
        <v>9300.7369838365121</v>
      </c>
      <c r="AI18" s="43">
        <v>9242.7451026681883</v>
      </c>
      <c r="AJ18" s="43">
        <v>9192.6543237565475</v>
      </c>
      <c r="AK18" s="43">
        <v>9730.5789755466085</v>
      </c>
      <c r="AL18" s="43">
        <v>10188.353875013227</v>
      </c>
      <c r="AM18" s="43">
        <v>10558.961892640469</v>
      </c>
      <c r="AN18" s="43">
        <v>10430.709256339031</v>
      </c>
      <c r="AO18" s="43">
        <v>10420.232326054505</v>
      </c>
      <c r="AP18" s="43">
        <v>10283.576908598152</v>
      </c>
      <c r="AQ18" s="43">
        <v>10541.917578099252</v>
      </c>
      <c r="AR18" s="43">
        <v>10406.70067774412</v>
      </c>
      <c r="AS18" s="43">
        <v>10191.067582308317</v>
      </c>
      <c r="AT18" s="43">
        <v>10658.039614393652</v>
      </c>
      <c r="AU18" s="43">
        <v>10623.769803176141</v>
      </c>
      <c r="AV18" s="43">
        <v>10520.695410769431</v>
      </c>
      <c r="AW18" s="43">
        <v>10959.411512755578</v>
      </c>
      <c r="AX18" s="43">
        <v>11109.244786260213</v>
      </c>
      <c r="AY18" s="43">
        <v>11333.925216700934</v>
      </c>
      <c r="AZ18" s="43">
        <v>11142.604930165548</v>
      </c>
      <c r="BA18" s="43">
        <v>11197.881889352053</v>
      </c>
      <c r="BB18" s="43">
        <v>11521.457824656423</v>
      </c>
      <c r="BC18" s="43">
        <v>11428.483071625669</v>
      </c>
      <c r="BD18" s="43">
        <v>10972.59682197724</v>
      </c>
      <c r="BE18" s="43">
        <v>10744.865053888021</v>
      </c>
      <c r="BF18" s="43">
        <v>10824.733215237027</v>
      </c>
      <c r="BG18" s="43">
        <v>10314.152701945242</v>
      </c>
      <c r="BH18" s="43">
        <v>10598.433889664768</v>
      </c>
      <c r="BI18" s="43">
        <v>10538.736307325125</v>
      </c>
      <c r="BJ18" s="43">
        <v>10865.438622063248</v>
      </c>
      <c r="BK18" s="43">
        <v>11011.583328469778</v>
      </c>
      <c r="BL18" s="43">
        <v>10717.871770146487</v>
      </c>
      <c r="BM18" s="43">
        <v>10656.442933645629</v>
      </c>
      <c r="BN18" s="43">
        <v>10802.052404263091</v>
      </c>
      <c r="BO18" s="43">
        <v>10651.057622400416</v>
      </c>
      <c r="BP18" s="43">
        <v>10829.986002679034</v>
      </c>
      <c r="BQ18" s="43">
        <v>11359.467919985384</v>
      </c>
      <c r="BR18" s="43">
        <v>11304.982898396216</v>
      </c>
      <c r="BS18" s="43">
        <v>14357.840949577105</v>
      </c>
      <c r="BT18" s="43">
        <v>14343.210789106744</v>
      </c>
      <c r="BU18" s="43">
        <v>14222.00636356217</v>
      </c>
      <c r="BV18" s="43">
        <v>14480.126228350526</v>
      </c>
      <c r="BW18" s="43">
        <v>14898.04368517014</v>
      </c>
      <c r="BX18" s="43">
        <v>14758.578493405426</v>
      </c>
      <c r="BY18" s="43">
        <v>14517.367938910365</v>
      </c>
      <c r="BZ18" s="43">
        <v>15764.188411157973</v>
      </c>
      <c r="CA18" s="43">
        <v>15580.806845007333</v>
      </c>
      <c r="CB18" s="43">
        <v>15687.677436771995</v>
      </c>
      <c r="CC18" s="43">
        <v>13019.25104160525</v>
      </c>
      <c r="CD18" s="43">
        <v>12516.397201959582</v>
      </c>
      <c r="CE18" s="43">
        <v>13010.489896758496</v>
      </c>
      <c r="CF18" s="43">
        <v>14424.495194139741</v>
      </c>
      <c r="CG18" s="43">
        <v>15094.444195205204</v>
      </c>
      <c r="CH18" s="43">
        <v>15158.76710254092</v>
      </c>
      <c r="CI18" s="43">
        <v>15562.900465170398</v>
      </c>
      <c r="CJ18" s="43">
        <v>13910.043776192188</v>
      </c>
      <c r="CK18" s="43">
        <v>14241.144984327355</v>
      </c>
      <c r="CL18" s="43">
        <v>13492.500500712837</v>
      </c>
      <c r="CM18" s="43">
        <v>14024.466817268953</v>
      </c>
      <c r="CN18" s="43">
        <v>13762.226982812961</v>
      </c>
      <c r="CO18" s="43">
        <v>14506.032264859767</v>
      </c>
      <c r="CP18" s="43">
        <v>14008.857242580611</v>
      </c>
      <c r="CQ18" s="43">
        <v>13964.903900511505</v>
      </c>
      <c r="CR18" s="43">
        <v>14731.668035126782</v>
      </c>
      <c r="CS18" s="43">
        <v>15675.746735911605</v>
      </c>
      <c r="CT18" s="43">
        <v>17427.129096901157</v>
      </c>
      <c r="CU18" s="43">
        <v>16388.295159861784</v>
      </c>
      <c r="CV18" s="43">
        <v>15684.912529701458</v>
      </c>
      <c r="CW18" s="43">
        <v>14633.007551274062</v>
      </c>
      <c r="CX18" s="43">
        <v>15043.772992744618</v>
      </c>
      <c r="CY18" s="43">
        <v>15907.734889215501</v>
      </c>
      <c r="CZ18" s="43">
        <v>15738.582291339371</v>
      </c>
      <c r="DA18" s="43">
        <v>15373.211958661608</v>
      </c>
      <c r="DB18" s="43">
        <v>15327.034943849416</v>
      </c>
      <c r="DC18" s="43">
        <v>15340.378772302898</v>
      </c>
      <c r="DD18" s="46">
        <v>15795.325884716456</v>
      </c>
      <c r="DE18" s="46">
        <v>16213.914816034627</v>
      </c>
      <c r="DF18" s="46">
        <v>18601.116393538407</v>
      </c>
      <c r="DG18" s="46">
        <v>15283.691793063517</v>
      </c>
      <c r="DH18" s="46">
        <v>17113.54867804559</v>
      </c>
      <c r="DI18" s="46">
        <v>16333.511758810044</v>
      </c>
      <c r="DJ18" s="46">
        <v>15594.449729505366</v>
      </c>
      <c r="DK18" s="46">
        <v>16158.583665514321</v>
      </c>
      <c r="DL18" s="46">
        <v>16403.615938519375</v>
      </c>
      <c r="DM18" s="46">
        <v>16538.728900531834</v>
      </c>
      <c r="DN18" s="46">
        <v>17862.010553343509</v>
      </c>
      <c r="DO18" s="46">
        <v>19291.447846781586</v>
      </c>
      <c r="DP18" s="46">
        <v>20981.512444979417</v>
      </c>
      <c r="DQ18" s="46">
        <v>20499.936429927839</v>
      </c>
      <c r="DR18" s="46">
        <v>20739.10726062227</v>
      </c>
      <c r="DS18" s="46">
        <v>20144.481818450826</v>
      </c>
      <c r="DT18" s="46">
        <v>21744.576451521501</v>
      </c>
      <c r="DU18" s="46">
        <v>20367.179729698408</v>
      </c>
      <c r="DV18" s="46">
        <v>18635.015016273112</v>
      </c>
      <c r="DW18" s="46">
        <v>18091.150894143815</v>
      </c>
      <c r="DX18" s="46">
        <v>15731.347743492082</v>
      </c>
    </row>
    <row r="19" spans="1:128" ht="17.25" customHeight="1">
      <c r="A19" s="37"/>
      <c r="B19" s="56"/>
      <c r="C19" s="48"/>
      <c r="D19" s="48"/>
      <c r="E19" s="48"/>
      <c r="F19" s="49"/>
      <c r="G19" s="48"/>
      <c r="H19" s="50"/>
      <c r="I19" s="48"/>
      <c r="J19" s="48"/>
      <c r="K19" s="48"/>
      <c r="L19" s="48"/>
      <c r="M19" s="49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</row>
    <row r="20" spans="1:128" ht="17.25" customHeight="1">
      <c r="A20" s="36" t="s">
        <v>21</v>
      </c>
      <c r="B20" s="42" t="s">
        <v>22</v>
      </c>
      <c r="C20" s="43">
        <v>0</v>
      </c>
      <c r="D20" s="43">
        <v>0</v>
      </c>
      <c r="E20" s="43">
        <v>0</v>
      </c>
      <c r="F20" s="44">
        <v>0</v>
      </c>
      <c r="G20" s="43">
        <v>0</v>
      </c>
      <c r="H20" s="45">
        <v>0</v>
      </c>
      <c r="I20" s="43">
        <v>0</v>
      </c>
      <c r="J20" s="43">
        <v>0</v>
      </c>
      <c r="K20" s="43">
        <v>0</v>
      </c>
      <c r="L20" s="43">
        <v>0</v>
      </c>
      <c r="M20" s="44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0</v>
      </c>
      <c r="Y20" s="43">
        <v>0</v>
      </c>
      <c r="Z20" s="43">
        <v>0</v>
      </c>
      <c r="AA20" s="43">
        <v>0</v>
      </c>
      <c r="AB20" s="43">
        <v>0</v>
      </c>
      <c r="AC20" s="43">
        <v>0</v>
      </c>
      <c r="AD20" s="43">
        <v>0</v>
      </c>
      <c r="AE20" s="43">
        <v>0</v>
      </c>
      <c r="AF20" s="43">
        <v>0</v>
      </c>
      <c r="AG20" s="43">
        <v>0</v>
      </c>
      <c r="AH20" s="43">
        <v>0</v>
      </c>
      <c r="AI20" s="43">
        <v>0</v>
      </c>
      <c r="AJ20" s="43">
        <v>0</v>
      </c>
      <c r="AK20" s="43">
        <v>0</v>
      </c>
      <c r="AL20" s="43">
        <v>0</v>
      </c>
      <c r="AM20" s="43">
        <v>0</v>
      </c>
      <c r="AN20" s="43">
        <v>0</v>
      </c>
      <c r="AO20" s="43">
        <v>0</v>
      </c>
      <c r="AP20" s="43">
        <v>0</v>
      </c>
      <c r="AQ20" s="43">
        <v>0</v>
      </c>
      <c r="AR20" s="43">
        <v>0</v>
      </c>
      <c r="AS20" s="43">
        <v>0</v>
      </c>
      <c r="AT20" s="43">
        <v>0</v>
      </c>
      <c r="AU20" s="43">
        <v>0</v>
      </c>
      <c r="AV20" s="43">
        <v>0</v>
      </c>
      <c r="AW20" s="43">
        <v>0</v>
      </c>
      <c r="AX20" s="43">
        <v>0</v>
      </c>
      <c r="AY20" s="43">
        <v>0</v>
      </c>
      <c r="AZ20" s="43">
        <v>0</v>
      </c>
      <c r="BA20" s="43">
        <v>0</v>
      </c>
      <c r="BB20" s="43">
        <v>0</v>
      </c>
      <c r="BC20" s="43">
        <v>0</v>
      </c>
      <c r="BD20" s="43">
        <v>0</v>
      </c>
      <c r="BE20" s="43">
        <v>0</v>
      </c>
      <c r="BF20" s="43">
        <v>0</v>
      </c>
      <c r="BG20" s="43">
        <v>0</v>
      </c>
      <c r="BH20" s="43">
        <v>0</v>
      </c>
      <c r="BI20" s="43">
        <v>0</v>
      </c>
      <c r="BJ20" s="43">
        <v>0</v>
      </c>
      <c r="BK20" s="43">
        <v>0</v>
      </c>
      <c r="BL20" s="43">
        <v>0</v>
      </c>
      <c r="BM20" s="43">
        <v>0</v>
      </c>
      <c r="BN20" s="43">
        <v>0</v>
      </c>
      <c r="BO20" s="43">
        <v>0</v>
      </c>
      <c r="BP20" s="43">
        <v>0</v>
      </c>
      <c r="BQ20" s="43">
        <v>0</v>
      </c>
      <c r="BR20" s="43">
        <v>0</v>
      </c>
      <c r="BS20" s="43">
        <v>0</v>
      </c>
      <c r="BT20" s="43">
        <v>0</v>
      </c>
      <c r="BU20" s="43">
        <v>0</v>
      </c>
      <c r="BV20" s="43">
        <v>0</v>
      </c>
      <c r="BW20" s="43">
        <v>0</v>
      </c>
      <c r="BX20" s="43">
        <v>0</v>
      </c>
      <c r="BY20" s="43">
        <v>0</v>
      </c>
      <c r="BZ20" s="43">
        <v>0</v>
      </c>
      <c r="CA20" s="43">
        <v>0</v>
      </c>
      <c r="CB20" s="43">
        <v>0</v>
      </c>
      <c r="CC20" s="43">
        <v>0</v>
      </c>
      <c r="CD20" s="43">
        <v>0</v>
      </c>
      <c r="CE20" s="43">
        <v>0</v>
      </c>
      <c r="CF20" s="43">
        <v>0</v>
      </c>
      <c r="CG20" s="43">
        <v>0</v>
      </c>
      <c r="CH20" s="43">
        <v>0</v>
      </c>
      <c r="CI20" s="43">
        <v>0</v>
      </c>
      <c r="CJ20" s="43">
        <v>0</v>
      </c>
      <c r="CK20" s="43">
        <v>0</v>
      </c>
      <c r="CL20" s="43">
        <v>0</v>
      </c>
      <c r="CM20" s="43">
        <v>0</v>
      </c>
      <c r="CN20" s="43">
        <v>0</v>
      </c>
      <c r="CO20" s="43">
        <v>0</v>
      </c>
      <c r="CP20" s="43">
        <v>0</v>
      </c>
      <c r="CQ20" s="43">
        <v>0</v>
      </c>
      <c r="CR20" s="43">
        <v>0</v>
      </c>
      <c r="CS20" s="43">
        <v>0</v>
      </c>
      <c r="CT20" s="43">
        <v>0</v>
      </c>
      <c r="CU20" s="43">
        <v>0</v>
      </c>
      <c r="CV20" s="43">
        <v>0</v>
      </c>
      <c r="CW20" s="43">
        <v>0</v>
      </c>
      <c r="CX20" s="43">
        <v>0</v>
      </c>
      <c r="CY20" s="43">
        <v>0</v>
      </c>
      <c r="CZ20" s="43">
        <v>0</v>
      </c>
      <c r="DA20" s="43">
        <v>0</v>
      </c>
      <c r="DB20" s="43">
        <v>0</v>
      </c>
      <c r="DC20" s="43">
        <v>0</v>
      </c>
      <c r="DD20" s="46">
        <v>0</v>
      </c>
      <c r="DE20" s="46">
        <v>0</v>
      </c>
      <c r="DF20" s="46">
        <v>0</v>
      </c>
      <c r="DG20" s="46">
        <v>0</v>
      </c>
      <c r="DH20" s="46">
        <v>0</v>
      </c>
      <c r="DI20" s="46">
        <v>0</v>
      </c>
      <c r="DJ20" s="46">
        <v>0</v>
      </c>
      <c r="DK20" s="46">
        <v>0</v>
      </c>
      <c r="DL20" s="46">
        <v>0</v>
      </c>
      <c r="DM20" s="46">
        <v>0</v>
      </c>
      <c r="DN20" s="46">
        <v>0</v>
      </c>
      <c r="DO20" s="46">
        <v>0</v>
      </c>
      <c r="DP20" s="46">
        <v>0</v>
      </c>
      <c r="DQ20" s="46">
        <v>0</v>
      </c>
      <c r="DR20" s="46">
        <v>0</v>
      </c>
      <c r="DS20" s="46">
        <v>0</v>
      </c>
      <c r="DT20" s="46">
        <v>0</v>
      </c>
      <c r="DU20" s="46">
        <v>0</v>
      </c>
      <c r="DV20" s="46">
        <v>0</v>
      </c>
      <c r="DW20" s="46">
        <v>0</v>
      </c>
      <c r="DX20" s="46">
        <v>0</v>
      </c>
    </row>
    <row r="21" spans="1:128" ht="17.25" customHeight="1">
      <c r="A21" s="37"/>
      <c r="B21" s="47"/>
      <c r="C21" s="48"/>
      <c r="D21" s="48"/>
      <c r="E21" s="48"/>
      <c r="F21" s="49"/>
      <c r="G21" s="48"/>
      <c r="H21" s="50"/>
      <c r="I21" s="48"/>
      <c r="J21" s="48"/>
      <c r="K21" s="48"/>
      <c r="L21" s="48"/>
      <c r="M21" s="49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</row>
    <row r="22" spans="1:128" ht="17.25" customHeight="1">
      <c r="A22" s="36" t="s">
        <v>23</v>
      </c>
      <c r="B22" s="42" t="s">
        <v>24</v>
      </c>
      <c r="C22" s="43">
        <v>26183.901282920287</v>
      </c>
      <c r="D22" s="43">
        <v>30920.629340638301</v>
      </c>
      <c r="E22" s="43">
        <v>30127.544491920886</v>
      </c>
      <c r="F22" s="44">
        <v>27572.021538983245</v>
      </c>
      <c r="G22" s="43">
        <v>33933.736539922735</v>
      </c>
      <c r="H22" s="45">
        <v>32760.140197956243</v>
      </c>
      <c r="I22" s="43">
        <v>30932.200626476388</v>
      </c>
      <c r="J22" s="43">
        <v>36789.194293661276</v>
      </c>
      <c r="K22" s="43">
        <v>38716.69300264043</v>
      </c>
      <c r="L22" s="43">
        <v>35113.899233169977</v>
      </c>
      <c r="M22" s="44">
        <v>38261.367843577915</v>
      </c>
      <c r="N22" s="43">
        <v>35373.730196793753</v>
      </c>
      <c r="O22" s="43">
        <v>30702.881672898991</v>
      </c>
      <c r="P22" s="43">
        <v>24608.514195546501</v>
      </c>
      <c r="Q22" s="43">
        <v>23590.456271051909</v>
      </c>
      <c r="R22" s="43">
        <v>26051.634146052649</v>
      </c>
      <c r="S22" s="43">
        <v>23754.468337843799</v>
      </c>
      <c r="T22" s="43">
        <v>26204.682153106383</v>
      </c>
      <c r="U22" s="43">
        <v>20675.033267786333</v>
      </c>
      <c r="V22" s="43">
        <v>22950.153968386727</v>
      </c>
      <c r="W22" s="43">
        <v>23418.528605273306</v>
      </c>
      <c r="X22" s="43">
        <v>25423.366629636468</v>
      </c>
      <c r="Y22" s="43">
        <v>29513.872719127681</v>
      </c>
      <c r="Z22" s="43">
        <v>23818.396172333396</v>
      </c>
      <c r="AA22" s="43">
        <v>34451.741724165789</v>
      </c>
      <c r="AB22" s="43">
        <v>33222.715717653664</v>
      </c>
      <c r="AC22" s="43">
        <v>30110.290967177945</v>
      </c>
      <c r="AD22" s="43">
        <v>28922.717702781105</v>
      </c>
      <c r="AE22" s="43">
        <v>34532.161147931627</v>
      </c>
      <c r="AF22" s="43">
        <v>30103.844928940875</v>
      </c>
      <c r="AG22" s="43">
        <v>26603.276718278383</v>
      </c>
      <c r="AH22" s="43">
        <v>26714.359443100075</v>
      </c>
      <c r="AI22" s="43">
        <v>40370.62161006096</v>
      </c>
      <c r="AJ22" s="43">
        <v>42571.506750741144</v>
      </c>
      <c r="AK22" s="43">
        <v>34963.558149141951</v>
      </c>
      <c r="AL22" s="43">
        <v>38700.580017500237</v>
      </c>
      <c r="AM22" s="43">
        <v>38769.383876147826</v>
      </c>
      <c r="AN22" s="43">
        <v>38750.924156272849</v>
      </c>
      <c r="AO22" s="43">
        <v>41982.447517360888</v>
      </c>
      <c r="AP22" s="43">
        <v>37091.78975061958</v>
      </c>
      <c r="AQ22" s="43">
        <v>57479.341437148803</v>
      </c>
      <c r="AR22" s="43">
        <v>42436.091494125823</v>
      </c>
      <c r="AS22" s="43">
        <v>48467.510631874728</v>
      </c>
      <c r="AT22" s="43">
        <v>43766.19374855388</v>
      </c>
      <c r="AU22" s="43">
        <v>43751.220261671922</v>
      </c>
      <c r="AV22" s="43">
        <v>43168.524312416805</v>
      </c>
      <c r="AW22" s="43">
        <v>54777.149352958186</v>
      </c>
      <c r="AX22" s="43">
        <v>56565.334847755534</v>
      </c>
      <c r="AY22" s="43">
        <v>70806.799089933018</v>
      </c>
      <c r="AZ22" s="43">
        <v>90527.344397130335</v>
      </c>
      <c r="BA22" s="43">
        <v>96028.651392077169</v>
      </c>
      <c r="BB22" s="43">
        <v>76118.656717261925</v>
      </c>
      <c r="BC22" s="43">
        <v>80474.430639867147</v>
      </c>
      <c r="BD22" s="43">
        <v>77218.847195249997</v>
      </c>
      <c r="BE22" s="43">
        <v>98721.071718576917</v>
      </c>
      <c r="BF22" s="43">
        <v>111246.1864692542</v>
      </c>
      <c r="BG22" s="43">
        <v>123630.10038815008</v>
      </c>
      <c r="BH22" s="43">
        <v>137628.01191243459</v>
      </c>
      <c r="BI22" s="43">
        <v>145174.68787323617</v>
      </c>
      <c r="BJ22" s="43">
        <v>179768.03997429187</v>
      </c>
      <c r="BK22" s="43">
        <v>170478.7823330292</v>
      </c>
      <c r="BL22" s="43">
        <v>161000.1806050069</v>
      </c>
      <c r="BM22" s="43">
        <v>164772.99928111248</v>
      </c>
      <c r="BN22" s="43">
        <v>180117.91477136695</v>
      </c>
      <c r="BO22" s="43">
        <v>196966.81957067244</v>
      </c>
      <c r="BP22" s="43">
        <v>164974.35568354317</v>
      </c>
      <c r="BQ22" s="43">
        <v>205532.71512867292</v>
      </c>
      <c r="BR22" s="43">
        <v>233615.43440302191</v>
      </c>
      <c r="BS22" s="43">
        <v>237429.01184841729</v>
      </c>
      <c r="BT22" s="43">
        <v>229439.60619730927</v>
      </c>
      <c r="BU22" s="43">
        <v>264086.64914514747</v>
      </c>
      <c r="BV22" s="43">
        <v>227132.10828651127</v>
      </c>
      <c r="BW22" s="43">
        <v>243937.36260248709</v>
      </c>
      <c r="BX22" s="43">
        <v>234468.511852241</v>
      </c>
      <c r="BY22" s="43">
        <v>223431.57729376826</v>
      </c>
      <c r="BZ22" s="43">
        <v>280749.98540102836</v>
      </c>
      <c r="CA22" s="43">
        <v>259276.10367702376</v>
      </c>
      <c r="CB22" s="43">
        <v>238813.20075755485</v>
      </c>
      <c r="CC22" s="43">
        <v>291326.19892175758</v>
      </c>
      <c r="CD22" s="43">
        <v>332228.6903683822</v>
      </c>
      <c r="CE22" s="43">
        <v>366057.60420105705</v>
      </c>
      <c r="CF22" s="43">
        <v>332692.92225448351</v>
      </c>
      <c r="CG22" s="43">
        <v>306885.93879038072</v>
      </c>
      <c r="CH22" s="43">
        <v>326897.43717744708</v>
      </c>
      <c r="CI22" s="43">
        <v>345977.21981359209</v>
      </c>
      <c r="CJ22" s="43">
        <v>356196.03470418812</v>
      </c>
      <c r="CK22" s="43">
        <v>345138.7756166319</v>
      </c>
      <c r="CL22" s="43">
        <v>352278.96527660429</v>
      </c>
      <c r="CM22" s="43">
        <v>331072.12614123517</v>
      </c>
      <c r="CN22" s="43">
        <v>288516.44618739793</v>
      </c>
      <c r="CO22" s="43">
        <v>281109.40385980502</v>
      </c>
      <c r="CP22" s="43">
        <v>298079.43139751867</v>
      </c>
      <c r="CQ22" s="43">
        <v>298951.46021708444</v>
      </c>
      <c r="CR22" s="43">
        <v>308166.34326273529</v>
      </c>
      <c r="CS22" s="43">
        <v>284867.13106017641</v>
      </c>
      <c r="CT22" s="43">
        <v>297357.83912524022</v>
      </c>
      <c r="CU22" s="43">
        <v>295323.93049225374</v>
      </c>
      <c r="CV22" s="43">
        <v>314515.56371994573</v>
      </c>
      <c r="CW22" s="43">
        <v>370297.8490114939</v>
      </c>
      <c r="CX22" s="43">
        <v>363107.71730177087</v>
      </c>
      <c r="CY22" s="43">
        <v>312843.50544339872</v>
      </c>
      <c r="CZ22" s="43">
        <v>290773.28742760501</v>
      </c>
      <c r="DA22" s="43">
        <v>245961.29706358048</v>
      </c>
      <c r="DB22" s="43">
        <v>228788.83545939447</v>
      </c>
      <c r="DC22" s="43">
        <v>236889.84815945203</v>
      </c>
      <c r="DD22" s="46">
        <v>224507.99969644891</v>
      </c>
      <c r="DE22" s="46">
        <v>216242.61411776507</v>
      </c>
      <c r="DF22" s="46">
        <v>210178.16381137507</v>
      </c>
      <c r="DG22" s="46">
        <v>199296.28029635065</v>
      </c>
      <c r="DH22" s="46">
        <v>162926.06365316006</v>
      </c>
      <c r="DI22" s="46">
        <v>137350.36057499834</v>
      </c>
      <c r="DJ22" s="46">
        <v>168027.54636504498</v>
      </c>
      <c r="DK22" s="46">
        <v>151683.13655269722</v>
      </c>
      <c r="DL22" s="46">
        <v>140420.28511015893</v>
      </c>
      <c r="DM22" s="46">
        <v>146732.48401225373</v>
      </c>
      <c r="DN22" s="46">
        <v>145309.89309986381</v>
      </c>
      <c r="DO22" s="46">
        <v>146940.14293640625</v>
      </c>
      <c r="DP22" s="46">
        <v>181061.12408194668</v>
      </c>
      <c r="DQ22" s="46">
        <v>183160.03853034083</v>
      </c>
      <c r="DR22" s="46">
        <v>174470.07187032959</v>
      </c>
      <c r="DS22" s="46">
        <v>146450.01639286181</v>
      </c>
      <c r="DT22" s="46">
        <v>138211.80318640507</v>
      </c>
      <c r="DU22" s="46">
        <v>138841.27612053964</v>
      </c>
      <c r="DV22" s="46">
        <v>157659.00386504576</v>
      </c>
      <c r="DW22" s="46">
        <v>134233.95268593746</v>
      </c>
      <c r="DX22" s="46">
        <v>133075.68389919461</v>
      </c>
    </row>
    <row r="23" spans="1:128" ht="17.25" customHeight="1">
      <c r="A23" s="37"/>
      <c r="B23" s="47"/>
      <c r="C23" s="48"/>
      <c r="D23" s="48"/>
      <c r="E23" s="48"/>
      <c r="F23" s="49"/>
      <c r="G23" s="48"/>
      <c r="H23" s="50"/>
      <c r="I23" s="48"/>
      <c r="J23" s="48"/>
      <c r="K23" s="48"/>
      <c r="L23" s="48"/>
      <c r="M23" s="49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</row>
    <row r="24" spans="1:128" ht="17.25" customHeight="1">
      <c r="A24" s="36" t="s">
        <v>25</v>
      </c>
      <c r="B24" s="42" t="s">
        <v>26</v>
      </c>
      <c r="C24" s="43">
        <v>6383.2490385549081</v>
      </c>
      <c r="D24" s="43">
        <v>6649.8405896661707</v>
      </c>
      <c r="E24" s="43">
        <v>7114.2721878804759</v>
      </c>
      <c r="F24" s="44">
        <v>8514.2723916826089</v>
      </c>
      <c r="G24" s="43">
        <v>7303.9531977657052</v>
      </c>
      <c r="H24" s="45">
        <v>6915.06683532226</v>
      </c>
      <c r="I24" s="43">
        <v>7351.6898221375768</v>
      </c>
      <c r="J24" s="43">
        <v>7413.8849713734871</v>
      </c>
      <c r="K24" s="43">
        <v>7834.4323220745764</v>
      </c>
      <c r="L24" s="43">
        <v>7607.2765266712577</v>
      </c>
      <c r="M24" s="44">
        <v>8447.5385416162244</v>
      </c>
      <c r="N24" s="43">
        <v>8554.2135511803626</v>
      </c>
      <c r="O24" s="43">
        <v>9073.511018862926</v>
      </c>
      <c r="P24" s="43">
        <v>5899.4864869296798</v>
      </c>
      <c r="Q24" s="43">
        <v>6416.5738889620161</v>
      </c>
      <c r="R24" s="43">
        <v>8286.586384338043</v>
      </c>
      <c r="S24" s="43">
        <v>8298.6934993518025</v>
      </c>
      <c r="T24" s="43">
        <v>8975.7309610712982</v>
      </c>
      <c r="U24" s="43">
        <v>8215.2288523839616</v>
      </c>
      <c r="V24" s="43">
        <v>7728.3014778496608</v>
      </c>
      <c r="W24" s="43">
        <v>8629.2179477669088</v>
      </c>
      <c r="X24" s="43">
        <v>9340.7354288686456</v>
      </c>
      <c r="Y24" s="43">
        <v>12455.983672407905</v>
      </c>
      <c r="Z24" s="43">
        <v>13814.342736707898</v>
      </c>
      <c r="AA24" s="43">
        <v>14568.723427268338</v>
      </c>
      <c r="AB24" s="43">
        <v>12229.331331489073</v>
      </c>
      <c r="AC24" s="43">
        <v>12616.693411344611</v>
      </c>
      <c r="AD24" s="43">
        <v>11780.312898310107</v>
      </c>
      <c r="AE24" s="43">
        <v>12642.616229038504</v>
      </c>
      <c r="AF24" s="43">
        <v>11514.791850246491</v>
      </c>
      <c r="AG24" s="43">
        <v>11408.89432211054</v>
      </c>
      <c r="AH24" s="43">
        <v>12066.10625621072</v>
      </c>
      <c r="AI24" s="43">
        <v>12795.007061236227</v>
      </c>
      <c r="AJ24" s="43">
        <v>13327.70138321153</v>
      </c>
      <c r="AK24" s="43">
        <v>12470.688510267537</v>
      </c>
      <c r="AL24" s="43">
        <v>12401.375957310336</v>
      </c>
      <c r="AM24" s="43">
        <v>16578.990062358636</v>
      </c>
      <c r="AN24" s="43">
        <v>14233.110935510573</v>
      </c>
      <c r="AO24" s="43">
        <v>11871.338927178003</v>
      </c>
      <c r="AP24" s="43">
        <v>13742.275090813202</v>
      </c>
      <c r="AQ24" s="43">
        <v>16301.614131301429</v>
      </c>
      <c r="AR24" s="43">
        <v>14028.447093499477</v>
      </c>
      <c r="AS24" s="43">
        <v>14139.58602274734</v>
      </c>
      <c r="AT24" s="43">
        <v>11506.650629684891</v>
      </c>
      <c r="AU24" s="43">
        <v>12165.676450732737</v>
      </c>
      <c r="AV24" s="43">
        <v>13579.916542724737</v>
      </c>
      <c r="AW24" s="43">
        <v>12725.279247709694</v>
      </c>
      <c r="AX24" s="43">
        <v>12737.41604833714</v>
      </c>
      <c r="AY24" s="43">
        <v>12124.612961108782</v>
      </c>
      <c r="AZ24" s="43">
        <v>11017.24773704162</v>
      </c>
      <c r="BA24" s="43">
        <v>11875.871985426129</v>
      </c>
      <c r="BB24" s="43">
        <v>11104.933083112432</v>
      </c>
      <c r="BC24" s="43">
        <v>10153.916028146237</v>
      </c>
      <c r="BD24" s="43">
        <v>10149.670348070938</v>
      </c>
      <c r="BE24" s="43">
        <v>12306.792525007198</v>
      </c>
      <c r="BF24" s="43">
        <v>12112.721526070703</v>
      </c>
      <c r="BG24" s="43">
        <v>11582.558207341845</v>
      </c>
      <c r="BH24" s="43">
        <v>9518.4790455101702</v>
      </c>
      <c r="BI24" s="43">
        <v>8681.0042345374677</v>
      </c>
      <c r="BJ24" s="43">
        <v>7713.9847456788284</v>
      </c>
      <c r="BK24" s="43">
        <v>10163.115702151084</v>
      </c>
      <c r="BL24" s="43">
        <v>12977.486856481886</v>
      </c>
      <c r="BM24" s="43">
        <v>9168.8171159211252</v>
      </c>
      <c r="BN24" s="43">
        <v>8811.5464913536125</v>
      </c>
      <c r="BO24" s="43">
        <v>11821.644279738002</v>
      </c>
      <c r="BP24" s="43">
        <v>13645.589335515086</v>
      </c>
      <c r="BQ24" s="43">
        <v>13612.214057874427</v>
      </c>
      <c r="BR24" s="43">
        <v>13680.717392060966</v>
      </c>
      <c r="BS24" s="43">
        <v>12760.772569695599</v>
      </c>
      <c r="BT24" s="43">
        <v>24013.506030372882</v>
      </c>
      <c r="BU24" s="43">
        <v>23013.201073529097</v>
      </c>
      <c r="BV24" s="43">
        <v>18677.003819306119</v>
      </c>
      <c r="BW24" s="43">
        <v>16736.971253524825</v>
      </c>
      <c r="BX24" s="43">
        <v>16341.12426787452</v>
      </c>
      <c r="BY24" s="43">
        <v>8331.8106840226228</v>
      </c>
      <c r="BZ24" s="43">
        <v>18461.318596219749</v>
      </c>
      <c r="CA24" s="43">
        <v>18557.850228962649</v>
      </c>
      <c r="CB24" s="43">
        <v>20120.93315196945</v>
      </c>
      <c r="CC24" s="43">
        <v>21892.161488708211</v>
      </c>
      <c r="CD24" s="43">
        <v>19769.976753474097</v>
      </c>
      <c r="CE24" s="43">
        <v>19424.047709338327</v>
      </c>
      <c r="CF24" s="43">
        <v>18861.794187661322</v>
      </c>
      <c r="CG24" s="43">
        <v>20053.202827854817</v>
      </c>
      <c r="CH24" s="43">
        <v>25084.961723414857</v>
      </c>
      <c r="CI24" s="43">
        <v>24469.048413259949</v>
      </c>
      <c r="CJ24" s="43">
        <v>23530.975873098447</v>
      </c>
      <c r="CK24" s="43">
        <v>22241.974738439789</v>
      </c>
      <c r="CL24" s="43">
        <v>21840.044962163753</v>
      </c>
      <c r="CM24" s="43">
        <v>20331.502870957593</v>
      </c>
      <c r="CN24" s="43">
        <v>19280.85071621116</v>
      </c>
      <c r="CO24" s="43">
        <v>27604.694450787036</v>
      </c>
      <c r="CP24" s="43">
        <v>26935.272888946314</v>
      </c>
      <c r="CQ24" s="43">
        <v>26263.908825751721</v>
      </c>
      <c r="CR24" s="43">
        <v>23970.443309422441</v>
      </c>
      <c r="CS24" s="43">
        <v>24072.447682477483</v>
      </c>
      <c r="CT24" s="43">
        <v>21775.253964864623</v>
      </c>
      <c r="CU24" s="43">
        <v>23393.112546856104</v>
      </c>
      <c r="CV24" s="43">
        <v>25576.786002686127</v>
      </c>
      <c r="CW24" s="43">
        <v>26435.227941971436</v>
      </c>
      <c r="CX24" s="43">
        <v>25675.635647600808</v>
      </c>
      <c r="CY24" s="43">
        <v>22615.936895204573</v>
      </c>
      <c r="CZ24" s="43">
        <v>14873.142389816247</v>
      </c>
      <c r="DA24" s="43">
        <v>14760.620502544829</v>
      </c>
      <c r="DB24" s="43">
        <v>14726.619122892487</v>
      </c>
      <c r="DC24" s="43">
        <v>16138.105107426947</v>
      </c>
      <c r="DD24" s="46">
        <v>13998.813096603109</v>
      </c>
      <c r="DE24" s="46">
        <v>14965.689715532197</v>
      </c>
      <c r="DF24" s="46">
        <v>15091.165610121518</v>
      </c>
      <c r="DG24" s="46">
        <v>16380.913855891731</v>
      </c>
      <c r="DH24" s="46">
        <v>15437.529762923561</v>
      </c>
      <c r="DI24" s="46">
        <v>16929.732938862195</v>
      </c>
      <c r="DJ24" s="46">
        <v>18409.350164106458</v>
      </c>
      <c r="DK24" s="46">
        <v>16625.771401019141</v>
      </c>
      <c r="DL24" s="46">
        <v>17474.593291096346</v>
      </c>
      <c r="DM24" s="46">
        <v>17038.991399696199</v>
      </c>
      <c r="DN24" s="46">
        <v>18456.822239132885</v>
      </c>
      <c r="DO24" s="46">
        <v>17768.908608686761</v>
      </c>
      <c r="DP24" s="46">
        <v>18592.736764077152</v>
      </c>
      <c r="DQ24" s="46">
        <v>18909.718441675181</v>
      </c>
      <c r="DR24" s="46">
        <v>18055.551455303881</v>
      </c>
      <c r="DS24" s="46">
        <v>18153.567145530498</v>
      </c>
      <c r="DT24" s="46">
        <v>18922.086422444208</v>
      </c>
      <c r="DU24" s="46">
        <v>19688.046935321312</v>
      </c>
      <c r="DV24" s="46">
        <v>19439.865808456318</v>
      </c>
      <c r="DW24" s="46">
        <v>18791.609332512526</v>
      </c>
      <c r="DX24" s="46">
        <v>20283.223932237834</v>
      </c>
    </row>
    <row r="25" spans="1:128" ht="17.25" customHeight="1">
      <c r="A25" s="37"/>
      <c r="B25" s="47"/>
      <c r="C25" s="48"/>
      <c r="D25" s="48"/>
      <c r="E25" s="48"/>
      <c r="F25" s="49"/>
      <c r="G25" s="48"/>
      <c r="H25" s="50"/>
      <c r="I25" s="48"/>
      <c r="J25" s="48"/>
      <c r="K25" s="48"/>
      <c r="L25" s="48"/>
      <c r="M25" s="49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</row>
    <row r="26" spans="1:128" ht="17.25" customHeight="1">
      <c r="A26" s="36" t="s">
        <v>27</v>
      </c>
      <c r="B26" s="42" t="s">
        <v>28</v>
      </c>
      <c r="C26" s="43">
        <v>11014.033481526913</v>
      </c>
      <c r="D26" s="43">
        <v>11048.727608207602</v>
      </c>
      <c r="E26" s="43">
        <v>11113.043092204985</v>
      </c>
      <c r="F26" s="44">
        <v>11153.496667586149</v>
      </c>
      <c r="G26" s="43">
        <v>11298.29312364251</v>
      </c>
      <c r="H26" s="45">
        <v>11278.38058623231</v>
      </c>
      <c r="I26" s="43">
        <v>11519.591591549974</v>
      </c>
      <c r="J26" s="43">
        <v>11540.759456266354</v>
      </c>
      <c r="K26" s="43">
        <v>11567.307409254552</v>
      </c>
      <c r="L26" s="43">
        <v>11603.499793669256</v>
      </c>
      <c r="M26" s="44">
        <v>11633.93335772253</v>
      </c>
      <c r="N26" s="43">
        <v>11807.799435036495</v>
      </c>
      <c r="O26" s="43">
        <v>11950.837410409435</v>
      </c>
      <c r="P26" s="43">
        <v>11977.17019824984</v>
      </c>
      <c r="Q26" s="43">
        <v>12000.18354502578</v>
      </c>
      <c r="R26" s="43">
        <v>12139.855507300956</v>
      </c>
      <c r="S26" s="43">
        <v>12169.938106646932</v>
      </c>
      <c r="T26" s="43">
        <v>12150.793829544418</v>
      </c>
      <c r="U26" s="43">
        <v>12221.782184337251</v>
      </c>
      <c r="V26" s="43">
        <v>12246.514085820239</v>
      </c>
      <c r="W26" s="43">
        <v>12221.421608163026</v>
      </c>
      <c r="X26" s="43">
        <v>12295.28914683382</v>
      </c>
      <c r="Y26" s="43">
        <v>12382.660895437844</v>
      </c>
      <c r="Z26" s="43">
        <v>12461.038735059528</v>
      </c>
      <c r="AA26" s="43">
        <v>12616.279351228695</v>
      </c>
      <c r="AB26" s="43">
        <v>12624.981711947359</v>
      </c>
      <c r="AC26" s="43">
        <v>12635.224624657145</v>
      </c>
      <c r="AD26" s="43">
        <v>12732.488328174561</v>
      </c>
      <c r="AE26" s="43">
        <v>12803.934268793244</v>
      </c>
      <c r="AF26" s="43">
        <v>12914.352655954235</v>
      </c>
      <c r="AG26" s="43">
        <v>13034.980613430849</v>
      </c>
      <c r="AH26" s="43">
        <v>13065.772707911896</v>
      </c>
      <c r="AI26" s="43">
        <v>13111.795636254179</v>
      </c>
      <c r="AJ26" s="43">
        <v>13135.517572718358</v>
      </c>
      <c r="AK26" s="43">
        <v>13340.71964781003</v>
      </c>
      <c r="AL26" s="43">
        <v>13385.633625959959</v>
      </c>
      <c r="AM26" s="43">
        <v>13497.897804176378</v>
      </c>
      <c r="AN26" s="43">
        <v>13542.863819914795</v>
      </c>
      <c r="AO26" s="43">
        <v>13847.265824195511</v>
      </c>
      <c r="AP26" s="43">
        <v>13895.378361877878</v>
      </c>
      <c r="AQ26" s="43">
        <v>14061.225677049795</v>
      </c>
      <c r="AR26" s="43">
        <v>14129.948875812004</v>
      </c>
      <c r="AS26" s="43">
        <v>14867.49662544334</v>
      </c>
      <c r="AT26" s="43">
        <v>15016.376592499861</v>
      </c>
      <c r="AU26" s="43">
        <v>14883.294521875829</v>
      </c>
      <c r="AV26" s="43">
        <v>15041.956249365756</v>
      </c>
      <c r="AW26" s="43">
        <v>15235.583839148105</v>
      </c>
      <c r="AX26" s="43">
        <v>15416.093372723208</v>
      </c>
      <c r="AY26" s="43">
        <v>15511.952693063038</v>
      </c>
      <c r="AZ26" s="43">
        <v>15628.316686064878</v>
      </c>
      <c r="BA26" s="43">
        <v>15724.480587961425</v>
      </c>
      <c r="BB26" s="43">
        <v>15728.165902294089</v>
      </c>
      <c r="BC26" s="43">
        <v>15948.920227210907</v>
      </c>
      <c r="BD26" s="43">
        <v>16046.530928559725</v>
      </c>
      <c r="BE26" s="43">
        <v>16179.164306182563</v>
      </c>
      <c r="BF26" s="43">
        <v>16186.430466736743</v>
      </c>
      <c r="BG26" s="43">
        <v>16268.813904278057</v>
      </c>
      <c r="BH26" s="43">
        <v>16370.446699364229</v>
      </c>
      <c r="BI26" s="43">
        <v>16665.968852907914</v>
      </c>
      <c r="BJ26" s="43">
        <v>16991.67181004403</v>
      </c>
      <c r="BK26" s="43">
        <v>17384.710621928669</v>
      </c>
      <c r="BL26" s="43">
        <v>17365.152191463854</v>
      </c>
      <c r="BM26" s="43">
        <v>17523.195378059605</v>
      </c>
      <c r="BN26" s="43">
        <v>17892.213160755415</v>
      </c>
      <c r="BO26" s="43">
        <v>17974.062573762763</v>
      </c>
      <c r="BP26" s="43">
        <v>19541.268493632055</v>
      </c>
      <c r="BQ26" s="43">
        <v>19839.07444869414</v>
      </c>
      <c r="BR26" s="43">
        <v>19881.415035014634</v>
      </c>
      <c r="BS26" s="43">
        <v>19895.270451295564</v>
      </c>
      <c r="BT26" s="43">
        <v>20065.058771296935</v>
      </c>
      <c r="BU26" s="43">
        <v>20064.027496214749</v>
      </c>
      <c r="BV26" s="43">
        <v>20196.003639849067</v>
      </c>
      <c r="BW26" s="43">
        <v>20558.658169025657</v>
      </c>
      <c r="BX26" s="43">
        <v>20793.085392956549</v>
      </c>
      <c r="BY26" s="43">
        <v>21056.009486298484</v>
      </c>
      <c r="BZ26" s="43">
        <v>21211.197226594864</v>
      </c>
      <c r="CA26" s="43">
        <v>21326.651264443</v>
      </c>
      <c r="CB26" s="43">
        <v>21456.918350381893</v>
      </c>
      <c r="CC26" s="43">
        <v>21790.382353207417</v>
      </c>
      <c r="CD26" s="43">
        <v>21813.765446692763</v>
      </c>
      <c r="CE26" s="43">
        <v>21821.621603021606</v>
      </c>
      <c r="CF26" s="43">
        <v>21858.585494262614</v>
      </c>
      <c r="CG26" s="43">
        <v>21896.466863457536</v>
      </c>
      <c r="CH26" s="43">
        <v>22339.695730386007</v>
      </c>
      <c r="CI26" s="43">
        <v>22562.627234666605</v>
      </c>
      <c r="CJ26" s="43">
        <v>21198.993556181529</v>
      </c>
      <c r="CK26" s="43">
        <v>20989.900446220578</v>
      </c>
      <c r="CL26" s="43">
        <v>20999.00918223854</v>
      </c>
      <c r="CM26" s="43">
        <v>21074.540085685647</v>
      </c>
      <c r="CN26" s="43">
        <v>21108.568285388013</v>
      </c>
      <c r="CO26" s="43">
        <v>21466.921812800294</v>
      </c>
      <c r="CP26" s="43">
        <v>21670.397031735833</v>
      </c>
      <c r="CQ26" s="43">
        <v>21722.483108871726</v>
      </c>
      <c r="CR26" s="43">
        <v>21755.276499939078</v>
      </c>
      <c r="CS26" s="43">
        <v>21693.701409915764</v>
      </c>
      <c r="CT26" s="43">
        <v>21773.99069525153</v>
      </c>
      <c r="CU26" s="43">
        <v>21767.139061038757</v>
      </c>
      <c r="CV26" s="43">
        <v>21768.024056184444</v>
      </c>
      <c r="CW26" s="43">
        <v>21789.667662884174</v>
      </c>
      <c r="CX26" s="43">
        <v>21919.728767470304</v>
      </c>
      <c r="CY26" s="43">
        <v>21922.52917172237</v>
      </c>
      <c r="CZ26" s="43">
        <v>21899.189093248657</v>
      </c>
      <c r="DA26" s="43">
        <v>22030.605270988261</v>
      </c>
      <c r="DB26" s="43">
        <v>22142.547430580122</v>
      </c>
      <c r="DC26" s="43">
        <v>22110.232217238514</v>
      </c>
      <c r="DD26" s="46">
        <v>22011.968287195839</v>
      </c>
      <c r="DE26" s="46">
        <v>21973.051377668962</v>
      </c>
      <c r="DF26" s="46">
        <v>22022.779691456803</v>
      </c>
      <c r="DG26" s="46">
        <v>22198.046125911344</v>
      </c>
      <c r="DH26" s="46">
        <v>22250.094945873188</v>
      </c>
      <c r="DI26" s="46">
        <v>22451.788501331364</v>
      </c>
      <c r="DJ26" s="46">
        <v>23806.14403392691</v>
      </c>
      <c r="DK26" s="46">
        <v>23978.770974241517</v>
      </c>
      <c r="DL26" s="46">
        <v>24017.583107453953</v>
      </c>
      <c r="DM26" s="46">
        <v>24137.343537317305</v>
      </c>
      <c r="DN26" s="46">
        <v>24140.564619004457</v>
      </c>
      <c r="DO26" s="46">
        <v>24141.564087079951</v>
      </c>
      <c r="DP26" s="46">
        <v>24221.549891363655</v>
      </c>
      <c r="DQ26" s="46">
        <v>24242.067375324197</v>
      </c>
      <c r="DR26" s="46">
        <v>24273.205548110891</v>
      </c>
      <c r="DS26" s="46">
        <v>24283.40577055372</v>
      </c>
      <c r="DT26" s="46">
        <v>24298.775407468009</v>
      </c>
      <c r="DU26" s="46">
        <v>24336.764815885352</v>
      </c>
      <c r="DV26" s="46">
        <v>24417.929159778458</v>
      </c>
      <c r="DW26" s="46">
        <v>24561.972366705511</v>
      </c>
      <c r="DX26" s="46">
        <v>24609.340597408685</v>
      </c>
    </row>
    <row r="27" spans="1:128" ht="17.25" customHeight="1">
      <c r="A27" s="37"/>
      <c r="B27" s="47"/>
      <c r="C27" s="52"/>
      <c r="D27" s="52"/>
      <c r="E27" s="52"/>
      <c r="F27" s="53"/>
      <c r="G27" s="52"/>
      <c r="H27" s="54"/>
      <c r="I27" s="52"/>
      <c r="J27" s="52"/>
      <c r="K27" s="52"/>
      <c r="L27" s="52"/>
      <c r="M27" s="53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5"/>
      <c r="DE27" s="55"/>
      <c r="DF27" s="55"/>
      <c r="DG27" s="55"/>
      <c r="DH27" s="55"/>
      <c r="DI27" s="55"/>
      <c r="DJ27" s="55"/>
      <c r="DK27" s="55"/>
      <c r="DL27" s="55"/>
      <c r="DM27" s="55"/>
      <c r="DN27" s="55"/>
      <c r="DO27" s="55"/>
      <c r="DP27" s="55"/>
      <c r="DQ27" s="55"/>
      <c r="DR27" s="55"/>
      <c r="DS27" s="55"/>
      <c r="DT27" s="55"/>
      <c r="DU27" s="55"/>
      <c r="DV27" s="55"/>
      <c r="DW27" s="55"/>
      <c r="DX27" s="55"/>
    </row>
    <row r="28" spans="1:128" ht="17.25" customHeight="1">
      <c r="A28" s="36"/>
      <c r="B28" s="42" t="s">
        <v>29</v>
      </c>
      <c r="C28" s="43">
        <v>471311.56792716432</v>
      </c>
      <c r="D28" s="43">
        <v>458405.79961119429</v>
      </c>
      <c r="E28" s="43">
        <v>471368.36617523001</v>
      </c>
      <c r="F28" s="44">
        <v>487597.21233473998</v>
      </c>
      <c r="G28" s="43">
        <v>490699.53375006304</v>
      </c>
      <c r="H28" s="45">
        <v>509422.04600683041</v>
      </c>
      <c r="I28" s="43">
        <v>496790.44643401378</v>
      </c>
      <c r="J28" s="43">
        <v>506831.090651448</v>
      </c>
      <c r="K28" s="43">
        <v>536189.32489575329</v>
      </c>
      <c r="L28" s="43">
        <v>539946.7159698375</v>
      </c>
      <c r="M28" s="44">
        <v>536591.34873983543</v>
      </c>
      <c r="N28" s="43">
        <v>565086.19033303193</v>
      </c>
      <c r="O28" s="43">
        <v>553754.69138722611</v>
      </c>
      <c r="P28" s="43">
        <v>563618.70857038384</v>
      </c>
      <c r="Q28" s="43">
        <v>575394.00702426536</v>
      </c>
      <c r="R28" s="43">
        <v>605259.06123920635</v>
      </c>
      <c r="S28" s="43">
        <v>608440.06014277297</v>
      </c>
      <c r="T28" s="43">
        <v>637096.64947550418</v>
      </c>
      <c r="U28" s="43">
        <v>661145.8894725315</v>
      </c>
      <c r="V28" s="43">
        <v>633159.18734289054</v>
      </c>
      <c r="W28" s="43">
        <v>636947.78133060329</v>
      </c>
      <c r="X28" s="43">
        <v>655844.07059561671</v>
      </c>
      <c r="Y28" s="43">
        <v>662667.18801874912</v>
      </c>
      <c r="Z28" s="43">
        <v>664628.03592560661</v>
      </c>
      <c r="AA28" s="43">
        <v>695845.12316598266</v>
      </c>
      <c r="AB28" s="43">
        <v>714781.22867027926</v>
      </c>
      <c r="AC28" s="43">
        <v>729675.19286680454</v>
      </c>
      <c r="AD28" s="43">
        <v>737089.28856492438</v>
      </c>
      <c r="AE28" s="43">
        <v>740351.71167019883</v>
      </c>
      <c r="AF28" s="43">
        <v>780083.3295117286</v>
      </c>
      <c r="AG28" s="43">
        <v>758266.41427968536</v>
      </c>
      <c r="AH28" s="43">
        <v>788136.06321539462</v>
      </c>
      <c r="AI28" s="43">
        <v>784205.4456981275</v>
      </c>
      <c r="AJ28" s="43">
        <v>769965.96097859775</v>
      </c>
      <c r="AK28" s="43">
        <v>756096.5212078559</v>
      </c>
      <c r="AL28" s="43">
        <v>797078.89871579094</v>
      </c>
      <c r="AM28" s="43">
        <v>810394.94968197751</v>
      </c>
      <c r="AN28" s="43">
        <v>828459.34888786869</v>
      </c>
      <c r="AO28" s="43">
        <v>819943.30276826583</v>
      </c>
      <c r="AP28" s="43">
        <v>803102.41851690516</v>
      </c>
      <c r="AQ28" s="43">
        <v>860616.11619672494</v>
      </c>
      <c r="AR28" s="43">
        <v>844613.98383109039</v>
      </c>
      <c r="AS28" s="43">
        <v>847548.11865141056</v>
      </c>
      <c r="AT28" s="43">
        <v>846906.62767257448</v>
      </c>
      <c r="AU28" s="43">
        <v>856623.22336467297</v>
      </c>
      <c r="AV28" s="43">
        <v>849664.16610216291</v>
      </c>
      <c r="AW28" s="43">
        <v>850875.33540920669</v>
      </c>
      <c r="AX28" s="43">
        <v>845763.63654899003</v>
      </c>
      <c r="AY28" s="43">
        <v>857777.29400790727</v>
      </c>
      <c r="AZ28" s="43">
        <v>873787.36227380787</v>
      </c>
      <c r="BA28" s="43">
        <v>878017.7705192311</v>
      </c>
      <c r="BB28" s="43">
        <v>860432.47357552964</v>
      </c>
      <c r="BC28" s="43">
        <v>860188.9541019632</v>
      </c>
      <c r="BD28" s="43">
        <v>848848.64170295815</v>
      </c>
      <c r="BE28" s="43">
        <v>894608.69760575343</v>
      </c>
      <c r="BF28" s="43">
        <v>915505.73865312291</v>
      </c>
      <c r="BG28" s="43">
        <v>937137.81343298568</v>
      </c>
      <c r="BH28" s="43">
        <v>958041.17726875655</v>
      </c>
      <c r="BI28" s="43">
        <v>958842.1455475667</v>
      </c>
      <c r="BJ28" s="43">
        <v>1070992.4571643467</v>
      </c>
      <c r="BK28" s="43">
        <v>1055271.1206003062</v>
      </c>
      <c r="BL28" s="43">
        <v>997219.36388874415</v>
      </c>
      <c r="BM28" s="43">
        <v>1035500.4015942985</v>
      </c>
      <c r="BN28" s="43">
        <v>1056066.0486383529</v>
      </c>
      <c r="BO28" s="43">
        <v>1077273.9333575058</v>
      </c>
      <c r="BP28" s="43">
        <v>1058366.3717629386</v>
      </c>
      <c r="BQ28" s="43">
        <v>1106725.2287313228</v>
      </c>
      <c r="BR28" s="43">
        <v>1122998.4580237856</v>
      </c>
      <c r="BS28" s="43">
        <v>1131601.8792808035</v>
      </c>
      <c r="BT28" s="43">
        <v>1099361.3938665676</v>
      </c>
      <c r="BU28" s="43">
        <v>1166032.9445951278</v>
      </c>
      <c r="BV28" s="43">
        <v>1094115.9506793264</v>
      </c>
      <c r="BW28" s="43">
        <v>1160356.9790443636</v>
      </c>
      <c r="BX28" s="43">
        <v>1134584.961710559</v>
      </c>
      <c r="BY28" s="43">
        <v>1112955.0925948888</v>
      </c>
      <c r="BZ28" s="43">
        <v>1198674.0724062677</v>
      </c>
      <c r="CA28" s="43">
        <v>1181223.9003387662</v>
      </c>
      <c r="CB28" s="43">
        <v>1211293.1754387375</v>
      </c>
      <c r="CC28" s="43">
        <v>1221711.2032623517</v>
      </c>
      <c r="CD28" s="43">
        <v>1235903.3137268671</v>
      </c>
      <c r="CE28" s="43">
        <v>1274384.0037559315</v>
      </c>
      <c r="CF28" s="43">
        <v>1295912.2835303352</v>
      </c>
      <c r="CG28" s="43">
        <v>1274120.3794816772</v>
      </c>
      <c r="CH28" s="43">
        <v>1311993.346262435</v>
      </c>
      <c r="CI28" s="43">
        <v>1302799.933905883</v>
      </c>
      <c r="CJ28" s="43">
        <v>1336708.8400578236</v>
      </c>
      <c r="CK28" s="43">
        <v>1291958.9124607658</v>
      </c>
      <c r="CL28" s="43">
        <v>1315134.6475510746</v>
      </c>
      <c r="CM28" s="43">
        <v>1318305.6145117909</v>
      </c>
      <c r="CN28" s="43">
        <v>1292269.3594599015</v>
      </c>
      <c r="CO28" s="43">
        <v>1298120.7727997475</v>
      </c>
      <c r="CP28" s="43">
        <v>1328344.738319339</v>
      </c>
      <c r="CQ28" s="43">
        <v>1295942.0223781262</v>
      </c>
      <c r="CR28" s="43">
        <v>1339915.7211470155</v>
      </c>
      <c r="CS28" s="43">
        <v>1328981.7561254341</v>
      </c>
      <c r="CT28" s="43">
        <v>1367299.7785201175</v>
      </c>
      <c r="CU28" s="43">
        <v>1346126.8034570767</v>
      </c>
      <c r="CV28" s="43">
        <v>1401146.8867968624</v>
      </c>
      <c r="CW28" s="43">
        <v>1437709.198247212</v>
      </c>
      <c r="CX28" s="43">
        <v>1425057.8552799604</v>
      </c>
      <c r="CY28" s="43">
        <v>1355225.2935294721</v>
      </c>
      <c r="CZ28" s="43">
        <v>1347066.8456805258</v>
      </c>
      <c r="DA28" s="43">
        <v>1337575.1882134248</v>
      </c>
      <c r="DB28" s="43">
        <v>1290068.1048533451</v>
      </c>
      <c r="DC28" s="43">
        <v>1308970.542030727</v>
      </c>
      <c r="DD28" s="46">
        <v>1312688.1238442992</v>
      </c>
      <c r="DE28" s="46">
        <v>1301376.0418925567</v>
      </c>
      <c r="DF28" s="46">
        <v>1281129.753076937</v>
      </c>
      <c r="DG28" s="46">
        <v>1268393.3452365631</v>
      </c>
      <c r="DH28" s="46">
        <v>1249180.0291490473</v>
      </c>
      <c r="DI28" s="46">
        <v>1238084.4632689934</v>
      </c>
      <c r="DJ28" s="46">
        <v>1328751.9980645983</v>
      </c>
      <c r="DK28" s="46">
        <v>1361867.4050801324</v>
      </c>
      <c r="DL28" s="46">
        <v>1337655.2811770877</v>
      </c>
      <c r="DM28" s="46">
        <v>1362220.9111913845</v>
      </c>
      <c r="DN28" s="46">
        <v>1382301.4725315513</v>
      </c>
      <c r="DO28" s="46">
        <v>1385494.9291409315</v>
      </c>
      <c r="DP28" s="46">
        <v>1504433.562228183</v>
      </c>
      <c r="DQ28" s="46">
        <v>1495169.4640303906</v>
      </c>
      <c r="DR28" s="46">
        <v>1433350.33450782</v>
      </c>
      <c r="DS28" s="46">
        <v>1392360.9066897326</v>
      </c>
      <c r="DT28" s="46">
        <v>1390788.669369587</v>
      </c>
      <c r="DU28" s="46">
        <v>1375021.8172715178</v>
      </c>
      <c r="DV28" s="46">
        <v>1388850.2532668235</v>
      </c>
      <c r="DW28" s="46">
        <v>1387145.4200737812</v>
      </c>
      <c r="DX28" s="46">
        <v>1388738.6579590752</v>
      </c>
    </row>
    <row r="29" spans="1:128" ht="16.5" thickBot="1">
      <c r="A29" s="38"/>
      <c r="B29" s="57"/>
      <c r="C29" s="58"/>
      <c r="D29" s="58"/>
      <c r="E29" s="58"/>
      <c r="F29" s="59"/>
      <c r="G29" s="58"/>
      <c r="H29" s="60"/>
      <c r="I29" s="58"/>
      <c r="J29" s="58"/>
      <c r="K29" s="58"/>
      <c r="L29" s="58"/>
      <c r="M29" s="59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61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  <c r="DR29" s="61"/>
      <c r="DS29" s="61"/>
      <c r="DT29" s="61"/>
      <c r="DU29" s="61"/>
      <c r="DV29" s="61"/>
      <c r="DW29" s="61"/>
      <c r="DX29" s="61"/>
    </row>
    <row r="30" spans="1:128" s="4" customFormat="1" ht="16.5" hidden="1" thickTop="1">
      <c r="A30" s="39"/>
      <c r="B30" s="62"/>
      <c r="C30" s="63"/>
      <c r="D30" s="63"/>
      <c r="E30" s="63"/>
      <c r="F30" s="63"/>
      <c r="G30" s="63"/>
      <c r="H30" s="64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5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5"/>
      <c r="DE30" s="65"/>
      <c r="DF30" s="65"/>
      <c r="DG30" s="65"/>
      <c r="DH30" s="65"/>
      <c r="DI30" s="65"/>
      <c r="DJ30" s="65"/>
      <c r="DK30" s="65"/>
      <c r="DL30" s="65"/>
      <c r="DM30" s="65"/>
      <c r="DN30" s="65"/>
      <c r="DO30" s="65"/>
      <c r="DP30" s="65"/>
      <c r="DQ30" s="65"/>
      <c r="DR30" s="65"/>
      <c r="DS30" s="65"/>
      <c r="DT30" s="65"/>
      <c r="DU30" s="65"/>
      <c r="DV30" s="65"/>
      <c r="DW30" s="65"/>
      <c r="DX30" s="65"/>
    </row>
    <row r="31" spans="1:128" s="4" customFormat="1" ht="16.5" thickTop="1">
      <c r="A31" s="63"/>
      <c r="B31" s="63"/>
      <c r="C31" s="63"/>
      <c r="D31" s="63"/>
      <c r="E31" s="63"/>
      <c r="F31" s="63"/>
      <c r="G31" s="63"/>
      <c r="H31" s="66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5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5"/>
      <c r="DE31" s="65"/>
      <c r="DF31" s="65"/>
      <c r="DG31" s="65"/>
      <c r="DH31" s="65"/>
      <c r="DI31" s="65"/>
      <c r="DJ31" s="65"/>
      <c r="DK31" s="65"/>
      <c r="DL31" s="65"/>
      <c r="DM31" s="65"/>
      <c r="DN31" s="65"/>
      <c r="DO31" s="65"/>
      <c r="DP31" s="65"/>
      <c r="DQ31" s="65"/>
      <c r="DR31" s="65"/>
      <c r="DS31" s="65"/>
      <c r="DT31" s="65"/>
      <c r="DU31" s="65"/>
      <c r="DV31" s="65"/>
      <c r="DW31" s="65"/>
      <c r="DX31" s="65"/>
    </row>
    <row r="32" spans="1:128" s="4" customFormat="1" ht="16.5" thickBot="1">
      <c r="A32" s="67"/>
      <c r="B32" s="67"/>
      <c r="C32" s="67"/>
      <c r="D32" s="67"/>
      <c r="E32" s="67"/>
      <c r="F32" s="67"/>
      <c r="G32" s="67"/>
      <c r="H32" s="68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9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5"/>
      <c r="DE32" s="65"/>
      <c r="DF32" s="65"/>
      <c r="DG32" s="65"/>
      <c r="DH32" s="65"/>
      <c r="DI32" s="65"/>
      <c r="DJ32" s="65"/>
      <c r="DK32" s="65"/>
      <c r="DL32" s="65"/>
      <c r="DM32" s="65"/>
      <c r="DN32" s="65"/>
      <c r="DO32" s="65"/>
      <c r="DP32" s="65"/>
      <c r="DQ32" s="65"/>
      <c r="DR32" s="65"/>
      <c r="DS32" s="65"/>
      <c r="DT32" s="65"/>
      <c r="DU32" s="65"/>
      <c r="DV32" s="65"/>
      <c r="DW32" s="65"/>
      <c r="DX32" s="65"/>
    </row>
    <row r="33" spans="1:128" ht="23.25" customHeight="1" thickTop="1" thickBot="1">
      <c r="A33" s="40" t="s">
        <v>1</v>
      </c>
      <c r="B33" s="29" t="s">
        <v>30</v>
      </c>
      <c r="C33" s="70">
        <f t="shared" ref="C33:AR33" si="0">C4</f>
        <v>38504</v>
      </c>
      <c r="D33" s="70">
        <f t="shared" si="0"/>
        <v>38534</v>
      </c>
      <c r="E33" s="70">
        <f t="shared" si="0"/>
        <v>38565</v>
      </c>
      <c r="F33" s="71">
        <f t="shared" si="0"/>
        <v>38596</v>
      </c>
      <c r="G33" s="70">
        <f t="shared" si="0"/>
        <v>38626</v>
      </c>
      <c r="H33" s="72">
        <f t="shared" si="0"/>
        <v>38657</v>
      </c>
      <c r="I33" s="70">
        <f t="shared" si="0"/>
        <v>38687</v>
      </c>
      <c r="J33" s="70">
        <f t="shared" si="0"/>
        <v>38718</v>
      </c>
      <c r="K33" s="70">
        <f t="shared" si="0"/>
        <v>38749</v>
      </c>
      <c r="L33" s="70">
        <f t="shared" si="0"/>
        <v>38777</v>
      </c>
      <c r="M33" s="71">
        <f t="shared" si="0"/>
        <v>38808</v>
      </c>
      <c r="N33" s="70">
        <f t="shared" si="0"/>
        <v>38838</v>
      </c>
      <c r="O33" s="70">
        <f t="shared" si="0"/>
        <v>38869</v>
      </c>
      <c r="P33" s="70">
        <f t="shared" si="0"/>
        <v>38899</v>
      </c>
      <c r="Q33" s="70">
        <f t="shared" si="0"/>
        <v>38930</v>
      </c>
      <c r="R33" s="70">
        <f t="shared" si="0"/>
        <v>38961</v>
      </c>
      <c r="S33" s="70">
        <f t="shared" si="0"/>
        <v>38991</v>
      </c>
      <c r="T33" s="70">
        <f t="shared" si="0"/>
        <v>39022</v>
      </c>
      <c r="U33" s="70">
        <f t="shared" si="0"/>
        <v>39052</v>
      </c>
      <c r="V33" s="70">
        <f t="shared" si="0"/>
        <v>39083</v>
      </c>
      <c r="W33" s="70">
        <f t="shared" si="0"/>
        <v>39114</v>
      </c>
      <c r="X33" s="70">
        <f t="shared" si="0"/>
        <v>39142</v>
      </c>
      <c r="Y33" s="70">
        <f t="shared" si="0"/>
        <v>39173</v>
      </c>
      <c r="Z33" s="70">
        <f t="shared" si="0"/>
        <v>39203</v>
      </c>
      <c r="AA33" s="70">
        <f t="shared" si="0"/>
        <v>39234</v>
      </c>
      <c r="AB33" s="70">
        <f t="shared" si="0"/>
        <v>39264</v>
      </c>
      <c r="AC33" s="70">
        <f t="shared" si="0"/>
        <v>39295</v>
      </c>
      <c r="AD33" s="70">
        <f t="shared" si="0"/>
        <v>39326</v>
      </c>
      <c r="AE33" s="73">
        <f t="shared" si="0"/>
        <v>39356</v>
      </c>
      <c r="AF33" s="73">
        <f t="shared" si="0"/>
        <v>39387</v>
      </c>
      <c r="AG33" s="74">
        <f t="shared" si="0"/>
        <v>39417</v>
      </c>
      <c r="AH33" s="70">
        <f t="shared" si="0"/>
        <v>39448</v>
      </c>
      <c r="AI33" s="70">
        <f t="shared" si="0"/>
        <v>39479</v>
      </c>
      <c r="AJ33" s="70">
        <f t="shared" si="0"/>
        <v>39508</v>
      </c>
      <c r="AK33" s="70">
        <f t="shared" si="0"/>
        <v>39539</v>
      </c>
      <c r="AL33" s="70">
        <f t="shared" si="0"/>
        <v>39569</v>
      </c>
      <c r="AM33" s="70">
        <f t="shared" si="0"/>
        <v>39600</v>
      </c>
      <c r="AN33" s="70">
        <f t="shared" si="0"/>
        <v>39630</v>
      </c>
      <c r="AO33" s="70">
        <f t="shared" si="0"/>
        <v>39661</v>
      </c>
      <c r="AP33" s="70">
        <f t="shared" si="0"/>
        <v>39692</v>
      </c>
      <c r="AQ33" s="70">
        <f t="shared" si="0"/>
        <v>39722</v>
      </c>
      <c r="AR33" s="70">
        <f t="shared" si="0"/>
        <v>39753</v>
      </c>
      <c r="AS33" s="70">
        <f>AS4</f>
        <v>39783</v>
      </c>
      <c r="AT33" s="70">
        <f>AT4</f>
        <v>39814</v>
      </c>
      <c r="AU33" s="70">
        <f>AU4</f>
        <v>39845</v>
      </c>
      <c r="AV33" s="70" t="s">
        <v>31</v>
      </c>
      <c r="AW33" s="70">
        <f t="shared" ref="AW33:CV33" si="1">AW4</f>
        <v>39904</v>
      </c>
      <c r="AX33" s="70">
        <f t="shared" si="1"/>
        <v>39934</v>
      </c>
      <c r="AY33" s="70">
        <f t="shared" si="1"/>
        <v>39965</v>
      </c>
      <c r="AZ33" s="70">
        <f t="shared" si="1"/>
        <v>39995</v>
      </c>
      <c r="BA33" s="70">
        <f t="shared" si="1"/>
        <v>40026</v>
      </c>
      <c r="BB33" s="70">
        <f t="shared" si="1"/>
        <v>40057</v>
      </c>
      <c r="BC33" s="70">
        <f t="shared" si="1"/>
        <v>40087</v>
      </c>
      <c r="BD33" s="70">
        <f t="shared" si="1"/>
        <v>40118</v>
      </c>
      <c r="BE33" s="70">
        <f t="shared" si="1"/>
        <v>40148</v>
      </c>
      <c r="BF33" s="70">
        <f t="shared" si="1"/>
        <v>40179</v>
      </c>
      <c r="BG33" s="70">
        <f t="shared" si="1"/>
        <v>40210</v>
      </c>
      <c r="BH33" s="70">
        <f t="shared" si="1"/>
        <v>40238</v>
      </c>
      <c r="BI33" s="70">
        <f t="shared" si="1"/>
        <v>40269</v>
      </c>
      <c r="BJ33" s="70">
        <f t="shared" si="1"/>
        <v>40299</v>
      </c>
      <c r="BK33" s="70">
        <f t="shared" si="1"/>
        <v>40330</v>
      </c>
      <c r="BL33" s="70">
        <f t="shared" si="1"/>
        <v>40360</v>
      </c>
      <c r="BM33" s="70">
        <f t="shared" si="1"/>
        <v>40391</v>
      </c>
      <c r="BN33" s="70">
        <f t="shared" si="1"/>
        <v>40422</v>
      </c>
      <c r="BO33" s="70">
        <f t="shared" si="1"/>
        <v>40452</v>
      </c>
      <c r="BP33" s="70">
        <f t="shared" si="1"/>
        <v>40483</v>
      </c>
      <c r="BQ33" s="70">
        <f t="shared" si="1"/>
        <v>40513</v>
      </c>
      <c r="BR33" s="70">
        <f t="shared" si="1"/>
        <v>40544</v>
      </c>
      <c r="BS33" s="70">
        <f t="shared" si="1"/>
        <v>40575</v>
      </c>
      <c r="BT33" s="70">
        <f t="shared" si="1"/>
        <v>40603</v>
      </c>
      <c r="BU33" s="70">
        <f t="shared" si="1"/>
        <v>40634</v>
      </c>
      <c r="BV33" s="70">
        <f t="shared" si="1"/>
        <v>40664</v>
      </c>
      <c r="BW33" s="70">
        <f t="shared" si="1"/>
        <v>40695</v>
      </c>
      <c r="BX33" s="70">
        <f t="shared" si="1"/>
        <v>40725</v>
      </c>
      <c r="BY33" s="70">
        <f t="shared" si="1"/>
        <v>40756</v>
      </c>
      <c r="BZ33" s="70">
        <f t="shared" si="1"/>
        <v>40787</v>
      </c>
      <c r="CA33" s="70">
        <f t="shared" si="1"/>
        <v>40817</v>
      </c>
      <c r="CB33" s="70">
        <f t="shared" si="1"/>
        <v>40848</v>
      </c>
      <c r="CC33" s="70">
        <f t="shared" si="1"/>
        <v>40878</v>
      </c>
      <c r="CD33" s="70">
        <f t="shared" si="1"/>
        <v>40909</v>
      </c>
      <c r="CE33" s="70">
        <f t="shared" si="1"/>
        <v>40940</v>
      </c>
      <c r="CF33" s="70">
        <f t="shared" si="1"/>
        <v>40969</v>
      </c>
      <c r="CG33" s="70">
        <f t="shared" si="1"/>
        <v>41000</v>
      </c>
      <c r="CH33" s="70">
        <f t="shared" si="1"/>
        <v>41030</v>
      </c>
      <c r="CI33" s="70">
        <f t="shared" si="1"/>
        <v>41061</v>
      </c>
      <c r="CJ33" s="70">
        <f t="shared" si="1"/>
        <v>41091</v>
      </c>
      <c r="CK33" s="70">
        <f t="shared" si="1"/>
        <v>41122</v>
      </c>
      <c r="CL33" s="70">
        <f t="shared" si="1"/>
        <v>41153</v>
      </c>
      <c r="CM33" s="70">
        <f t="shared" si="1"/>
        <v>41183</v>
      </c>
      <c r="CN33" s="70">
        <f t="shared" si="1"/>
        <v>41214</v>
      </c>
      <c r="CO33" s="70">
        <f t="shared" si="1"/>
        <v>41244</v>
      </c>
      <c r="CP33" s="70">
        <f t="shared" si="1"/>
        <v>41275</v>
      </c>
      <c r="CQ33" s="70">
        <f t="shared" si="1"/>
        <v>41306</v>
      </c>
      <c r="CR33" s="70">
        <f t="shared" si="1"/>
        <v>41334</v>
      </c>
      <c r="CS33" s="30">
        <f t="shared" si="1"/>
        <v>41365</v>
      </c>
      <c r="CT33" s="30">
        <f t="shared" si="1"/>
        <v>41395</v>
      </c>
      <c r="CU33" s="30">
        <f t="shared" si="1"/>
        <v>41426</v>
      </c>
      <c r="CV33" s="30">
        <f t="shared" si="1"/>
        <v>41456</v>
      </c>
      <c r="CW33" s="30">
        <f>CW4</f>
        <v>41487</v>
      </c>
      <c r="CX33" s="30">
        <v>41518</v>
      </c>
      <c r="CY33" s="30">
        <f>CY4</f>
        <v>41548</v>
      </c>
      <c r="CZ33" s="30">
        <f>CZ4</f>
        <v>41579</v>
      </c>
      <c r="DA33" s="30">
        <f>DA4</f>
        <v>41609</v>
      </c>
      <c r="DB33" s="30">
        <f>DB4</f>
        <v>41640</v>
      </c>
      <c r="DC33" s="30">
        <v>41671</v>
      </c>
      <c r="DD33" s="33">
        <v>41699</v>
      </c>
      <c r="DE33" s="33">
        <v>41730</v>
      </c>
      <c r="DF33" s="33">
        <v>41760</v>
      </c>
      <c r="DG33" s="33">
        <v>41791</v>
      </c>
      <c r="DH33" s="33">
        <v>41821</v>
      </c>
      <c r="DI33" s="33">
        <v>41852</v>
      </c>
      <c r="DJ33" s="33">
        <f>DJ4</f>
        <v>41883</v>
      </c>
      <c r="DK33" s="33">
        <v>41913</v>
      </c>
      <c r="DL33" s="33">
        <v>41944</v>
      </c>
      <c r="DM33" s="33">
        <v>41974</v>
      </c>
      <c r="DN33" s="33">
        <v>42005</v>
      </c>
      <c r="DO33" s="33">
        <v>42036</v>
      </c>
      <c r="DP33" s="33">
        <v>42064</v>
      </c>
      <c r="DQ33" s="33">
        <v>42095</v>
      </c>
      <c r="DR33" s="33">
        <v>42125</v>
      </c>
      <c r="DS33" s="33">
        <v>42156</v>
      </c>
      <c r="DT33" s="33">
        <v>42186</v>
      </c>
      <c r="DU33" s="33">
        <v>42217</v>
      </c>
      <c r="DV33" s="33">
        <v>42248</v>
      </c>
      <c r="DW33" s="33">
        <v>42278</v>
      </c>
      <c r="DX33" s="33">
        <v>42309</v>
      </c>
    </row>
    <row r="34" spans="1:128" ht="16.5" thickTop="1">
      <c r="A34" s="37"/>
      <c r="B34" s="75"/>
      <c r="C34" s="52"/>
      <c r="D34" s="52"/>
      <c r="E34" s="52"/>
      <c r="F34" s="53"/>
      <c r="G34" s="52"/>
      <c r="H34" s="54"/>
      <c r="I34" s="52"/>
      <c r="J34" s="52"/>
      <c r="K34" s="52"/>
      <c r="L34" s="52"/>
      <c r="M34" s="53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5"/>
      <c r="AF34" s="55"/>
      <c r="AG34" s="76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3"/>
      <c r="DC34" s="52"/>
      <c r="DD34" s="55"/>
      <c r="DE34" s="55"/>
      <c r="DF34" s="55"/>
      <c r="DG34" s="55"/>
      <c r="DH34" s="55"/>
      <c r="DI34" s="55"/>
      <c r="DJ34" s="55"/>
      <c r="DK34" s="55"/>
      <c r="DL34" s="55"/>
      <c r="DM34" s="55"/>
      <c r="DN34" s="55"/>
      <c r="DO34" s="55"/>
      <c r="DP34" s="55"/>
      <c r="DQ34" s="55"/>
      <c r="DR34" s="55"/>
      <c r="DS34" s="55"/>
      <c r="DT34" s="55"/>
      <c r="DU34" s="55"/>
      <c r="DV34" s="55"/>
      <c r="DW34" s="55"/>
      <c r="DX34" s="55"/>
    </row>
    <row r="35" spans="1:128" ht="17.25" customHeight="1">
      <c r="A35" s="36" t="s">
        <v>32</v>
      </c>
      <c r="B35" s="42" t="s">
        <v>33</v>
      </c>
      <c r="C35" s="43">
        <v>0</v>
      </c>
      <c r="D35" s="43">
        <v>0</v>
      </c>
      <c r="E35" s="43">
        <v>0</v>
      </c>
      <c r="F35" s="44">
        <v>0</v>
      </c>
      <c r="G35" s="43">
        <v>0</v>
      </c>
      <c r="H35" s="45">
        <v>0</v>
      </c>
      <c r="I35" s="43">
        <v>0</v>
      </c>
      <c r="J35" s="43">
        <v>0</v>
      </c>
      <c r="K35" s="43">
        <v>0</v>
      </c>
      <c r="L35" s="43">
        <v>0</v>
      </c>
      <c r="M35" s="44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43">
        <v>0</v>
      </c>
      <c r="Y35" s="43">
        <v>0</v>
      </c>
      <c r="Z35" s="43">
        <v>0</v>
      </c>
      <c r="AA35" s="43">
        <v>0</v>
      </c>
      <c r="AB35" s="43">
        <v>0</v>
      </c>
      <c r="AC35" s="43">
        <v>0</v>
      </c>
      <c r="AD35" s="43">
        <v>0</v>
      </c>
      <c r="AE35" s="46">
        <v>0</v>
      </c>
      <c r="AF35" s="46">
        <v>0</v>
      </c>
      <c r="AG35" s="77">
        <v>0</v>
      </c>
      <c r="AH35" s="43">
        <v>0</v>
      </c>
      <c r="AI35" s="43">
        <v>0</v>
      </c>
      <c r="AJ35" s="43">
        <v>0</v>
      </c>
      <c r="AK35" s="43">
        <v>0</v>
      </c>
      <c r="AL35" s="43">
        <v>0</v>
      </c>
      <c r="AM35" s="43">
        <v>0</v>
      </c>
      <c r="AN35" s="43">
        <v>0</v>
      </c>
      <c r="AO35" s="43">
        <v>0</v>
      </c>
      <c r="AP35" s="43">
        <v>0</v>
      </c>
      <c r="AQ35" s="43">
        <v>0</v>
      </c>
      <c r="AR35" s="43">
        <v>0</v>
      </c>
      <c r="AS35" s="43">
        <v>0</v>
      </c>
      <c r="AT35" s="43">
        <v>0</v>
      </c>
      <c r="AU35" s="43">
        <v>0</v>
      </c>
      <c r="AV35" s="43">
        <v>0</v>
      </c>
      <c r="AW35" s="43">
        <v>0</v>
      </c>
      <c r="AX35" s="43">
        <v>0</v>
      </c>
      <c r="AY35" s="43">
        <v>0</v>
      </c>
      <c r="AZ35" s="43">
        <v>0</v>
      </c>
      <c r="BA35" s="43">
        <v>0</v>
      </c>
      <c r="BB35" s="43">
        <v>0</v>
      </c>
      <c r="BC35" s="43">
        <v>0</v>
      </c>
      <c r="BD35" s="43">
        <v>0</v>
      </c>
      <c r="BE35" s="43">
        <v>0</v>
      </c>
      <c r="BF35" s="43">
        <v>0</v>
      </c>
      <c r="BG35" s="43">
        <v>0</v>
      </c>
      <c r="BH35" s="43">
        <v>0</v>
      </c>
      <c r="BI35" s="43">
        <v>0</v>
      </c>
      <c r="BJ35" s="43">
        <v>0</v>
      </c>
      <c r="BK35" s="43">
        <v>0</v>
      </c>
      <c r="BL35" s="43">
        <v>0</v>
      </c>
      <c r="BM35" s="43">
        <v>0</v>
      </c>
      <c r="BN35" s="43">
        <v>0</v>
      </c>
      <c r="BO35" s="43">
        <v>0</v>
      </c>
      <c r="BP35" s="43">
        <v>0</v>
      </c>
      <c r="BQ35" s="43">
        <v>0</v>
      </c>
      <c r="BR35" s="43">
        <v>0</v>
      </c>
      <c r="BS35" s="43">
        <v>0</v>
      </c>
      <c r="BT35" s="43">
        <v>0</v>
      </c>
      <c r="BU35" s="43">
        <v>0</v>
      </c>
      <c r="BV35" s="43">
        <v>0</v>
      </c>
      <c r="BW35" s="43">
        <v>0</v>
      </c>
      <c r="BX35" s="43">
        <v>0</v>
      </c>
      <c r="BY35" s="43">
        <v>0</v>
      </c>
      <c r="BZ35" s="43">
        <v>0</v>
      </c>
      <c r="CA35" s="43">
        <v>0</v>
      </c>
      <c r="CB35" s="43">
        <v>0</v>
      </c>
      <c r="CC35" s="43">
        <v>0</v>
      </c>
      <c r="CD35" s="43">
        <v>0</v>
      </c>
      <c r="CE35" s="43">
        <v>0</v>
      </c>
      <c r="CF35" s="43">
        <v>0</v>
      </c>
      <c r="CG35" s="43">
        <v>0</v>
      </c>
      <c r="CH35" s="43">
        <v>0</v>
      </c>
      <c r="CI35" s="43">
        <v>0</v>
      </c>
      <c r="CJ35" s="43">
        <v>0</v>
      </c>
      <c r="CK35" s="43">
        <v>0</v>
      </c>
      <c r="CL35" s="43">
        <v>0</v>
      </c>
      <c r="CM35" s="43">
        <v>0</v>
      </c>
      <c r="CN35" s="43">
        <v>0</v>
      </c>
      <c r="CO35" s="43">
        <v>0</v>
      </c>
      <c r="CP35" s="43">
        <v>0</v>
      </c>
      <c r="CQ35" s="43">
        <v>0</v>
      </c>
      <c r="CR35" s="43">
        <v>0</v>
      </c>
      <c r="CS35" s="43">
        <v>0</v>
      </c>
      <c r="CT35" s="43">
        <v>0</v>
      </c>
      <c r="CU35" s="43">
        <v>0</v>
      </c>
      <c r="CV35" s="43">
        <v>0</v>
      </c>
      <c r="CW35" s="43">
        <v>0</v>
      </c>
      <c r="CX35" s="43">
        <v>0</v>
      </c>
      <c r="CY35" s="43">
        <v>0</v>
      </c>
      <c r="CZ35" s="43">
        <v>0</v>
      </c>
      <c r="DA35" s="43">
        <v>0</v>
      </c>
      <c r="DB35" s="44">
        <v>0</v>
      </c>
      <c r="DC35" s="43">
        <v>0</v>
      </c>
      <c r="DD35" s="46">
        <v>0</v>
      </c>
      <c r="DE35" s="46">
        <v>0</v>
      </c>
      <c r="DF35" s="46">
        <v>0</v>
      </c>
      <c r="DG35" s="46">
        <v>0</v>
      </c>
      <c r="DH35" s="46">
        <v>0</v>
      </c>
      <c r="DI35" s="46">
        <v>0</v>
      </c>
      <c r="DJ35" s="46">
        <v>0</v>
      </c>
      <c r="DK35" s="46">
        <v>0</v>
      </c>
      <c r="DL35" s="46">
        <v>0</v>
      </c>
      <c r="DM35" s="46">
        <v>0</v>
      </c>
      <c r="DN35" s="46">
        <v>0</v>
      </c>
      <c r="DO35" s="46">
        <v>0</v>
      </c>
      <c r="DP35" s="46">
        <v>0</v>
      </c>
      <c r="DQ35" s="46">
        <v>0</v>
      </c>
      <c r="DR35" s="46">
        <v>0</v>
      </c>
      <c r="DS35" s="46">
        <v>0</v>
      </c>
      <c r="DT35" s="46">
        <v>0</v>
      </c>
      <c r="DU35" s="46">
        <v>0</v>
      </c>
      <c r="DV35" s="46">
        <v>0</v>
      </c>
      <c r="DW35" s="46">
        <v>0</v>
      </c>
      <c r="DX35" s="46">
        <v>0</v>
      </c>
    </row>
    <row r="36" spans="1:128" ht="17.25" customHeight="1">
      <c r="A36" s="37"/>
      <c r="B36" s="47"/>
      <c r="C36" s="78"/>
      <c r="D36" s="78"/>
      <c r="E36" s="78"/>
      <c r="F36" s="79"/>
      <c r="G36" s="78"/>
      <c r="H36" s="80"/>
      <c r="I36" s="78"/>
      <c r="J36" s="78"/>
      <c r="K36" s="78"/>
      <c r="L36" s="78"/>
      <c r="M36" s="79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81"/>
      <c r="AF36" s="81"/>
      <c r="AG36" s="82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9"/>
      <c r="DC36" s="78"/>
      <c r="DD36" s="81"/>
      <c r="DE36" s="81"/>
      <c r="DF36" s="81"/>
      <c r="DG36" s="81"/>
      <c r="DH36" s="81"/>
      <c r="DI36" s="81"/>
      <c r="DJ36" s="81"/>
      <c r="DK36" s="81"/>
      <c r="DL36" s="81"/>
      <c r="DM36" s="81"/>
      <c r="DN36" s="81"/>
      <c r="DO36" s="81"/>
      <c r="DP36" s="81"/>
      <c r="DQ36" s="81"/>
      <c r="DR36" s="81"/>
      <c r="DS36" s="81"/>
      <c r="DT36" s="81"/>
      <c r="DU36" s="81"/>
      <c r="DV36" s="81"/>
      <c r="DW36" s="81"/>
      <c r="DX36" s="81"/>
    </row>
    <row r="37" spans="1:128" ht="17.25" customHeight="1">
      <c r="A37" s="36" t="s">
        <v>34</v>
      </c>
      <c r="B37" s="42" t="s">
        <v>35</v>
      </c>
      <c r="C37" s="43">
        <v>250458.84323342523</v>
      </c>
      <c r="D37" s="43">
        <v>232344.37571881473</v>
      </c>
      <c r="E37" s="43">
        <v>228235.39118466986</v>
      </c>
      <c r="F37" s="44">
        <v>238102.012621676</v>
      </c>
      <c r="G37" s="43">
        <v>241945.84697592363</v>
      </c>
      <c r="H37" s="45">
        <v>257530.96081466269</v>
      </c>
      <c r="I37" s="43">
        <v>257623.06344593974</v>
      </c>
      <c r="J37" s="43">
        <v>256496.45372474135</v>
      </c>
      <c r="K37" s="43">
        <v>266363.06062173715</v>
      </c>
      <c r="L37" s="43">
        <v>273240.13640816254</v>
      </c>
      <c r="M37" s="44">
        <v>271081.39112987602</v>
      </c>
      <c r="N37" s="43">
        <v>291097.30383042991</v>
      </c>
      <c r="O37" s="43">
        <v>288151.83005216735</v>
      </c>
      <c r="P37" s="43">
        <v>297918.84544162243</v>
      </c>
      <c r="Q37" s="43">
        <v>299555.12527521281</v>
      </c>
      <c r="R37" s="43">
        <v>312892.8379162114</v>
      </c>
      <c r="S37" s="43">
        <v>312515.85639029462</v>
      </c>
      <c r="T37" s="43">
        <v>319055.78120631597</v>
      </c>
      <c r="U37" s="43">
        <v>351509.22976781055</v>
      </c>
      <c r="V37" s="43">
        <v>336198.90510089661</v>
      </c>
      <c r="W37" s="43">
        <v>334056.8722718244</v>
      </c>
      <c r="X37" s="43">
        <v>345204.18698770378</v>
      </c>
      <c r="Y37" s="43">
        <v>339100.00185046456</v>
      </c>
      <c r="Z37" s="43">
        <v>343243.54984322423</v>
      </c>
      <c r="AA37" s="43">
        <v>358543.0601197778</v>
      </c>
      <c r="AB37" s="43">
        <v>373286.11364297924</v>
      </c>
      <c r="AC37" s="43">
        <v>374521.69560020615</v>
      </c>
      <c r="AD37" s="43">
        <v>387184.87756857043</v>
      </c>
      <c r="AE37" s="46">
        <v>391272.4695004368</v>
      </c>
      <c r="AF37" s="46">
        <v>421208.54206902086</v>
      </c>
      <c r="AG37" s="77">
        <v>401734.97128093918</v>
      </c>
      <c r="AH37" s="43">
        <v>433883.31707653031</v>
      </c>
      <c r="AI37" s="43">
        <v>420367.22269114229</v>
      </c>
      <c r="AJ37" s="43">
        <v>408014.73015083134</v>
      </c>
      <c r="AK37" s="43">
        <v>401309.23228438455</v>
      </c>
      <c r="AL37" s="43">
        <v>434604.45687616104</v>
      </c>
      <c r="AM37" s="43">
        <v>446231.22637777217</v>
      </c>
      <c r="AN37" s="43">
        <v>467892.65871725255</v>
      </c>
      <c r="AO37" s="43">
        <v>453509.44685149851</v>
      </c>
      <c r="AP37" s="43">
        <v>442464.53634706739</v>
      </c>
      <c r="AQ37" s="43">
        <v>449069.69028428837</v>
      </c>
      <c r="AR37" s="43">
        <v>452010.91733216215</v>
      </c>
      <c r="AS37" s="43">
        <v>450075.27047679329</v>
      </c>
      <c r="AT37" s="43">
        <v>453393.31970747019</v>
      </c>
      <c r="AU37" s="43">
        <v>460107.41472062981</v>
      </c>
      <c r="AV37" s="43">
        <v>459064.63089732453</v>
      </c>
      <c r="AW37" s="43">
        <v>463010.61895082297</v>
      </c>
      <c r="AX37" s="43">
        <v>471326.59715211438</v>
      </c>
      <c r="AY37" s="43">
        <v>470412.89928072237</v>
      </c>
      <c r="AZ37" s="43">
        <v>473336.31794361444</v>
      </c>
      <c r="BA37" s="43">
        <v>467026.51013994718</v>
      </c>
      <c r="BB37" s="43">
        <v>477372.11456896149</v>
      </c>
      <c r="BC37" s="43">
        <v>478651.28298538964</v>
      </c>
      <c r="BD37" s="43">
        <v>487447.76954633754</v>
      </c>
      <c r="BE37" s="43">
        <v>502634.61776737764</v>
      </c>
      <c r="BF37" s="43">
        <v>524230.97142096853</v>
      </c>
      <c r="BG37" s="43">
        <v>527845.64946072246</v>
      </c>
      <c r="BH37" s="43">
        <v>535092.36629862385</v>
      </c>
      <c r="BI37" s="43">
        <v>518088.96985501703</v>
      </c>
      <c r="BJ37" s="43">
        <v>569427.28420735314</v>
      </c>
      <c r="BK37" s="43">
        <v>566747.13613899588</v>
      </c>
      <c r="BL37" s="43">
        <v>526730.61480739736</v>
      </c>
      <c r="BM37" s="43">
        <v>549887.63141466305</v>
      </c>
      <c r="BN37" s="43">
        <v>552391.26138741407</v>
      </c>
      <c r="BO37" s="43">
        <v>555741.30023550731</v>
      </c>
      <c r="BP37" s="43">
        <v>564920.64286760148</v>
      </c>
      <c r="BQ37" s="43">
        <v>578900.95919625671</v>
      </c>
      <c r="BR37" s="43">
        <v>578819.25118008675</v>
      </c>
      <c r="BS37" s="43">
        <v>574059.2310141545</v>
      </c>
      <c r="BT37" s="43">
        <v>543670.68089811946</v>
      </c>
      <c r="BU37" s="43">
        <v>562040.55001311097</v>
      </c>
      <c r="BV37" s="43">
        <v>553963.14019487565</v>
      </c>
      <c r="BW37" s="43">
        <v>584700.86251400737</v>
      </c>
      <c r="BX37" s="43">
        <v>571978.46058021334</v>
      </c>
      <c r="BY37" s="43">
        <v>557158.7642709401</v>
      </c>
      <c r="BZ37" s="43">
        <v>562006.82047325955</v>
      </c>
      <c r="CA37" s="43">
        <v>564711.89723256102</v>
      </c>
      <c r="CB37" s="43">
        <v>617615.43948026793</v>
      </c>
      <c r="CC37" s="43">
        <v>565582.70624645427</v>
      </c>
      <c r="CD37" s="43">
        <v>539500.78679740021</v>
      </c>
      <c r="CE37" s="43">
        <v>544676.60483027366</v>
      </c>
      <c r="CF37" s="43">
        <v>594606.38741712971</v>
      </c>
      <c r="CG37" s="43">
        <v>595417.81737846974</v>
      </c>
      <c r="CH37" s="43">
        <v>615520.59286046412</v>
      </c>
      <c r="CI37" s="43">
        <v>554581.58495534596</v>
      </c>
      <c r="CJ37" s="43">
        <v>583839.66747363354</v>
      </c>
      <c r="CK37" s="43">
        <v>544720.87648373784</v>
      </c>
      <c r="CL37" s="43">
        <v>568865.35817346</v>
      </c>
      <c r="CM37" s="43">
        <v>590119.2052139343</v>
      </c>
      <c r="CN37" s="43">
        <v>593019.77146263747</v>
      </c>
      <c r="CO37" s="43">
        <v>602521.53799288091</v>
      </c>
      <c r="CP37" s="43">
        <v>621679.87125581503</v>
      </c>
      <c r="CQ37" s="43">
        <v>569878.42518445873</v>
      </c>
      <c r="CR37" s="43">
        <v>594480.2261923647</v>
      </c>
      <c r="CS37" s="43">
        <v>602369.28841782268</v>
      </c>
      <c r="CT37" s="43">
        <v>633548.93816647946</v>
      </c>
      <c r="CU37" s="43">
        <v>592613.50269915839</v>
      </c>
      <c r="CV37" s="43">
        <v>613811.28732334753</v>
      </c>
      <c r="CW37" s="43">
        <v>595422.16785062524</v>
      </c>
      <c r="CX37" s="43">
        <v>586391.14164995018</v>
      </c>
      <c r="CY37" s="43">
        <v>581706.77132610918</v>
      </c>
      <c r="CZ37" s="43">
        <v>589882.33867977094</v>
      </c>
      <c r="DA37" s="43">
        <v>619931.55078409833</v>
      </c>
      <c r="DB37" s="44">
        <v>589571.66774254874</v>
      </c>
      <c r="DC37" s="43">
        <v>596316.52203706396</v>
      </c>
      <c r="DD37" s="46">
        <v>590544.18367156386</v>
      </c>
      <c r="DE37" s="46">
        <v>611437.66581801255</v>
      </c>
      <c r="DF37" s="46">
        <v>598303.5378212264</v>
      </c>
      <c r="DG37" s="46">
        <v>595446.08077493508</v>
      </c>
      <c r="DH37" s="46">
        <v>605076.35199605348</v>
      </c>
      <c r="DI37" s="46">
        <v>620238.3358120888</v>
      </c>
      <c r="DJ37" s="46">
        <v>652935.36353394599</v>
      </c>
      <c r="DK37" s="46">
        <v>699688.151826774</v>
      </c>
      <c r="DL37" s="46">
        <v>669708.45040650154</v>
      </c>
      <c r="DM37" s="46">
        <v>686465.58550224965</v>
      </c>
      <c r="DN37" s="46">
        <v>706053.4213612508</v>
      </c>
      <c r="DO37" s="46">
        <v>710933.77678833297</v>
      </c>
      <c r="DP37" s="46">
        <v>773647.15841448866</v>
      </c>
      <c r="DQ37" s="46">
        <v>786460.72768748458</v>
      </c>
      <c r="DR37" s="46">
        <v>751066.34084334294</v>
      </c>
      <c r="DS37" s="46">
        <v>744504.95499241783</v>
      </c>
      <c r="DT37" s="46">
        <v>751248.12209057529</v>
      </c>
      <c r="DU37" s="46">
        <v>740064.66069075989</v>
      </c>
      <c r="DV37" s="46">
        <v>733595.79469126719</v>
      </c>
      <c r="DW37" s="46">
        <v>755638.52219080739</v>
      </c>
      <c r="DX37" s="46">
        <v>737821.34959590167</v>
      </c>
    </row>
    <row r="38" spans="1:128" ht="17.25" customHeight="1">
      <c r="A38" s="37" t="s">
        <v>36</v>
      </c>
      <c r="B38" s="47" t="s">
        <v>37</v>
      </c>
      <c r="C38" s="52">
        <v>85971.344917090784</v>
      </c>
      <c r="D38" s="52">
        <v>56233.825152112688</v>
      </c>
      <c r="E38" s="52">
        <v>60252.107619653412</v>
      </c>
      <c r="F38" s="53">
        <v>64917.25499278737</v>
      </c>
      <c r="G38" s="52">
        <v>67143.919556244378</v>
      </c>
      <c r="H38" s="54">
        <v>70429.597058082552</v>
      </c>
      <c r="I38" s="52">
        <v>73115.848879623896</v>
      </c>
      <c r="J38" s="52">
        <v>70584.508932084369</v>
      </c>
      <c r="K38" s="52">
        <v>72388.476477591976</v>
      </c>
      <c r="L38" s="52">
        <v>71006.542502962737</v>
      </c>
      <c r="M38" s="53">
        <v>64762.956991548017</v>
      </c>
      <c r="N38" s="52">
        <v>71376.843475018992</v>
      </c>
      <c r="O38" s="52">
        <v>70370.849442147213</v>
      </c>
      <c r="P38" s="52">
        <v>77834.490277323697</v>
      </c>
      <c r="Q38" s="52">
        <v>75479.578502125776</v>
      </c>
      <c r="R38" s="52">
        <v>75715.975696240974</v>
      </c>
      <c r="S38" s="52">
        <v>76501.098940951473</v>
      </c>
      <c r="T38" s="52">
        <v>83317.123458625007</v>
      </c>
      <c r="U38" s="52">
        <v>94783.297528469324</v>
      </c>
      <c r="V38" s="52">
        <v>97807.679188481052</v>
      </c>
      <c r="W38" s="52">
        <v>102541.53625631204</v>
      </c>
      <c r="X38" s="52">
        <v>104937.78384865716</v>
      </c>
      <c r="Y38" s="52">
        <v>102759.74497819504</v>
      </c>
      <c r="Z38" s="52">
        <v>98156.099633431339</v>
      </c>
      <c r="AA38" s="52">
        <v>108098.47599634138</v>
      </c>
      <c r="AB38" s="52">
        <v>113433.44803029559</v>
      </c>
      <c r="AC38" s="52">
        <v>107036.0017067583</v>
      </c>
      <c r="AD38" s="52">
        <v>123742.79734739376</v>
      </c>
      <c r="AE38" s="55">
        <v>120595.07091522172</v>
      </c>
      <c r="AF38" s="55">
        <v>136796.36000051288</v>
      </c>
      <c r="AG38" s="76">
        <v>126677.09650045166</v>
      </c>
      <c r="AH38" s="52">
        <v>132787.34762984278</v>
      </c>
      <c r="AI38" s="52">
        <v>121694.13096946044</v>
      </c>
      <c r="AJ38" s="52">
        <v>119716.94916424096</v>
      </c>
      <c r="AK38" s="52">
        <v>115913.87573404826</v>
      </c>
      <c r="AL38" s="52">
        <v>120037.92474904569</v>
      </c>
      <c r="AM38" s="52">
        <v>136102.50982904684</v>
      </c>
      <c r="AN38" s="52">
        <v>137760.12289358673</v>
      </c>
      <c r="AO38" s="52">
        <v>132653.62250465617</v>
      </c>
      <c r="AP38" s="52">
        <v>130313.38993089984</v>
      </c>
      <c r="AQ38" s="52">
        <v>140758.29932319175</v>
      </c>
      <c r="AR38" s="52">
        <v>141554.31136313253</v>
      </c>
      <c r="AS38" s="52">
        <v>143107.30549762354</v>
      </c>
      <c r="AT38" s="52">
        <v>150046.43147167374</v>
      </c>
      <c r="AU38" s="52">
        <v>155851.9510543645</v>
      </c>
      <c r="AV38" s="52">
        <v>160566.56518537708</v>
      </c>
      <c r="AW38" s="52">
        <v>158720.16497322492</v>
      </c>
      <c r="AX38" s="52">
        <v>164232.75667122781</v>
      </c>
      <c r="AY38" s="52">
        <v>170748.1548239853</v>
      </c>
      <c r="AZ38" s="52">
        <v>171344.24881251989</v>
      </c>
      <c r="BA38" s="52">
        <v>164099.5067574085</v>
      </c>
      <c r="BB38" s="52">
        <v>172846.76150691375</v>
      </c>
      <c r="BC38" s="52">
        <v>172189.43734370044</v>
      </c>
      <c r="BD38" s="52">
        <v>174265.05114018475</v>
      </c>
      <c r="BE38" s="52">
        <v>191048.92176675834</v>
      </c>
      <c r="BF38" s="52">
        <v>179915.97869980364</v>
      </c>
      <c r="BG38" s="52">
        <v>192180.69027072741</v>
      </c>
      <c r="BH38" s="52">
        <v>208788.97038426899</v>
      </c>
      <c r="BI38" s="52">
        <v>194250.10949376694</v>
      </c>
      <c r="BJ38" s="52">
        <v>208407.65075018074</v>
      </c>
      <c r="BK38" s="52">
        <v>208555.91568728545</v>
      </c>
      <c r="BL38" s="52">
        <v>182576.24376396686</v>
      </c>
      <c r="BM38" s="52">
        <v>191037.94546439327</v>
      </c>
      <c r="BN38" s="52">
        <v>204607.59015881389</v>
      </c>
      <c r="BO38" s="52">
        <v>200360.84813562041</v>
      </c>
      <c r="BP38" s="52">
        <v>209518.89747008457</v>
      </c>
      <c r="BQ38" s="52">
        <v>209295.6548992754</v>
      </c>
      <c r="BR38" s="52">
        <v>209637.39292402792</v>
      </c>
      <c r="BS38" s="52">
        <v>210767.21309718012</v>
      </c>
      <c r="BT38" s="52">
        <v>207308.49139739011</v>
      </c>
      <c r="BU38" s="52">
        <v>192464.96509982963</v>
      </c>
      <c r="BV38" s="52">
        <v>188726.39556423103</v>
      </c>
      <c r="BW38" s="52">
        <v>205308.35758070156</v>
      </c>
      <c r="BX38" s="52">
        <v>188313.19618431921</v>
      </c>
      <c r="BY38" s="52">
        <v>200419.60044157729</v>
      </c>
      <c r="BZ38" s="52">
        <v>198422.70198409588</v>
      </c>
      <c r="CA38" s="52">
        <v>201743.29043449453</v>
      </c>
      <c r="CB38" s="52">
        <v>214088.36141710865</v>
      </c>
      <c r="CC38" s="52">
        <v>205537.91356101009</v>
      </c>
      <c r="CD38" s="52">
        <v>205231.05536734877</v>
      </c>
      <c r="CE38" s="52">
        <v>206772.43078668762</v>
      </c>
      <c r="CF38" s="52">
        <v>259119.8327835619</v>
      </c>
      <c r="CG38" s="52">
        <v>256831.62678008329</v>
      </c>
      <c r="CH38" s="52">
        <v>266347.0832634134</v>
      </c>
      <c r="CI38" s="52">
        <v>185588.34878833563</v>
      </c>
      <c r="CJ38" s="52">
        <v>229789.48133857647</v>
      </c>
      <c r="CK38" s="52">
        <v>191664.32839531542</v>
      </c>
      <c r="CL38" s="52">
        <v>195659.65666632872</v>
      </c>
      <c r="CM38" s="52">
        <v>206437.66452216063</v>
      </c>
      <c r="CN38" s="52">
        <v>226858.78085671514</v>
      </c>
      <c r="CO38" s="52">
        <v>232397.77744178093</v>
      </c>
      <c r="CP38" s="52">
        <v>253266.41093040814</v>
      </c>
      <c r="CQ38" s="52">
        <v>205912.76219806424</v>
      </c>
      <c r="CR38" s="52">
        <v>228974.53216202161</v>
      </c>
      <c r="CS38" s="52">
        <v>209603.3922520495</v>
      </c>
      <c r="CT38" s="52">
        <v>236948.74495882238</v>
      </c>
      <c r="CU38" s="52">
        <v>226473.41388209624</v>
      </c>
      <c r="CV38" s="52">
        <v>249298.55269370315</v>
      </c>
      <c r="CW38" s="52">
        <v>232142.11169179843</v>
      </c>
      <c r="CX38" s="52">
        <v>219823.81216103063</v>
      </c>
      <c r="CY38" s="52">
        <v>215430.08009683026</v>
      </c>
      <c r="CZ38" s="52">
        <v>211132.13329911508</v>
      </c>
      <c r="DA38" s="52">
        <v>242832.98239723389</v>
      </c>
      <c r="DB38" s="53">
        <v>227138.3075219765</v>
      </c>
      <c r="DC38" s="52">
        <v>228630.83169578706</v>
      </c>
      <c r="DD38" s="55">
        <v>213634.22806992469</v>
      </c>
      <c r="DE38" s="55">
        <v>229625.01475195846</v>
      </c>
      <c r="DF38" s="55">
        <v>225075.36073976403</v>
      </c>
      <c r="DG38" s="55">
        <v>228962.60459457073</v>
      </c>
      <c r="DH38" s="55">
        <v>231670.43968625861</v>
      </c>
      <c r="DI38" s="55">
        <v>246604.26970415618</v>
      </c>
      <c r="DJ38" s="55">
        <v>257148.33085572478</v>
      </c>
      <c r="DK38" s="55">
        <v>258265.77502031249</v>
      </c>
      <c r="DL38" s="55">
        <v>236540.50958382024</v>
      </c>
      <c r="DM38" s="55">
        <v>246027.30395213159</v>
      </c>
      <c r="DN38" s="55">
        <v>266623.00285208237</v>
      </c>
      <c r="DO38" s="55">
        <v>271457.37271150126</v>
      </c>
      <c r="DP38" s="55">
        <v>316116.81090445758</v>
      </c>
      <c r="DQ38" s="55">
        <v>300166.50758820149</v>
      </c>
      <c r="DR38" s="55">
        <v>307377.53370310925</v>
      </c>
      <c r="DS38" s="55">
        <v>303181.43465204397</v>
      </c>
      <c r="DT38" s="55">
        <v>331130.31653619237</v>
      </c>
      <c r="DU38" s="55">
        <v>322523.15917334607</v>
      </c>
      <c r="DV38" s="55">
        <v>301145.0877967382</v>
      </c>
      <c r="DW38" s="55">
        <v>313292.87928460108</v>
      </c>
      <c r="DX38" s="55">
        <v>311591.52106263599</v>
      </c>
    </row>
    <row r="39" spans="1:128" ht="17.25" customHeight="1">
      <c r="A39" s="37" t="s">
        <v>38</v>
      </c>
      <c r="B39" s="47" t="s">
        <v>39</v>
      </c>
      <c r="C39" s="52">
        <v>55456.766540586381</v>
      </c>
      <c r="D39" s="52">
        <v>56409.558026902225</v>
      </c>
      <c r="E39" s="52">
        <v>56676.916913203575</v>
      </c>
      <c r="F39" s="53">
        <v>56446.331932011293</v>
      </c>
      <c r="G39" s="52">
        <v>57023.894498805021</v>
      </c>
      <c r="H39" s="54">
        <v>57907.788493609805</v>
      </c>
      <c r="I39" s="52">
        <v>62650.892724799902</v>
      </c>
      <c r="J39" s="52">
        <v>63024.610843555834</v>
      </c>
      <c r="K39" s="52">
        <v>61368.13042007175</v>
      </c>
      <c r="L39" s="52">
        <v>61053.283205791515</v>
      </c>
      <c r="M39" s="53">
        <v>60661.301301923188</v>
      </c>
      <c r="N39" s="52">
        <v>60978.126222878513</v>
      </c>
      <c r="O39" s="52">
        <v>60695.757939274074</v>
      </c>
      <c r="P39" s="52">
        <v>61009.736416268446</v>
      </c>
      <c r="Q39" s="52">
        <v>61732.874148325602</v>
      </c>
      <c r="R39" s="52">
        <v>61868.283133865785</v>
      </c>
      <c r="S39" s="52">
        <v>61522.229134000823</v>
      </c>
      <c r="T39" s="52">
        <v>62711.695908190661</v>
      </c>
      <c r="U39" s="52">
        <v>63729.516027608399</v>
      </c>
      <c r="V39" s="52">
        <v>64056.650559507521</v>
      </c>
      <c r="W39" s="52">
        <v>63638.572947251698</v>
      </c>
      <c r="X39" s="52">
        <v>65376.081047683816</v>
      </c>
      <c r="Y39" s="52">
        <v>65259.079659228315</v>
      </c>
      <c r="Z39" s="52">
        <v>64221.929274373069</v>
      </c>
      <c r="AA39" s="52">
        <v>66095.544656614788</v>
      </c>
      <c r="AB39" s="52">
        <v>65476.390059388992</v>
      </c>
      <c r="AC39" s="52">
        <v>65524.031192194372</v>
      </c>
      <c r="AD39" s="52">
        <v>61639.513680147509</v>
      </c>
      <c r="AE39" s="55">
        <v>61266.200567152599</v>
      </c>
      <c r="AF39" s="55">
        <v>62427.347630855766</v>
      </c>
      <c r="AG39" s="76">
        <v>65109.481147923419</v>
      </c>
      <c r="AH39" s="52">
        <v>66235.347691635165</v>
      </c>
      <c r="AI39" s="52">
        <v>67541.612313420977</v>
      </c>
      <c r="AJ39" s="52">
        <v>68108.303640445869</v>
      </c>
      <c r="AK39" s="52">
        <v>68869.179737235681</v>
      </c>
      <c r="AL39" s="52">
        <v>70219.272296007737</v>
      </c>
      <c r="AM39" s="52">
        <v>72298.326680456827</v>
      </c>
      <c r="AN39" s="52">
        <v>72576.095937727485</v>
      </c>
      <c r="AO39" s="52">
        <v>72458.780755457192</v>
      </c>
      <c r="AP39" s="52">
        <v>72977.193008200804</v>
      </c>
      <c r="AQ39" s="52">
        <v>72899.072392498012</v>
      </c>
      <c r="AR39" s="52">
        <v>74037.375257457243</v>
      </c>
      <c r="AS39" s="52">
        <v>75741.779815326096</v>
      </c>
      <c r="AT39" s="52">
        <v>76733.620682598455</v>
      </c>
      <c r="AU39" s="52">
        <v>78546.715695242718</v>
      </c>
      <c r="AV39" s="52">
        <v>79373.583615378142</v>
      </c>
      <c r="AW39" s="52">
        <v>78286.506441269856</v>
      </c>
      <c r="AX39" s="52">
        <v>79232.876773291457</v>
      </c>
      <c r="AY39" s="52">
        <v>81184.456778495878</v>
      </c>
      <c r="AZ39" s="52">
        <v>80487.755268852343</v>
      </c>
      <c r="BA39" s="52">
        <v>81476.260017902969</v>
      </c>
      <c r="BB39" s="52">
        <v>82165.97893315494</v>
      </c>
      <c r="BC39" s="52">
        <v>82772.057491794549</v>
      </c>
      <c r="BD39" s="52">
        <v>83498.608520614493</v>
      </c>
      <c r="BE39" s="52">
        <v>86281.150663870008</v>
      </c>
      <c r="BF39" s="52">
        <v>88129.266809014298</v>
      </c>
      <c r="BG39" s="52">
        <v>88038.78346473517</v>
      </c>
      <c r="BH39" s="52">
        <v>91457.634472638601</v>
      </c>
      <c r="BI39" s="52">
        <v>91898.67339562827</v>
      </c>
      <c r="BJ39" s="52">
        <v>91946.587501666989</v>
      </c>
      <c r="BK39" s="52">
        <v>93117.177439518855</v>
      </c>
      <c r="BL39" s="52">
        <v>93437.863100276925</v>
      </c>
      <c r="BM39" s="52">
        <v>98462.572505369142</v>
      </c>
      <c r="BN39" s="52">
        <v>99298.158751124836</v>
      </c>
      <c r="BO39" s="52">
        <v>102824.66932761139</v>
      </c>
      <c r="BP39" s="52">
        <v>102517.31023425236</v>
      </c>
      <c r="BQ39" s="52">
        <v>107483.18354177562</v>
      </c>
      <c r="BR39" s="52">
        <v>107065.91005206616</v>
      </c>
      <c r="BS39" s="52">
        <v>109948.37318606768</v>
      </c>
      <c r="BT39" s="52">
        <v>111176.82874093382</v>
      </c>
      <c r="BU39" s="52">
        <v>112551.09675535634</v>
      </c>
      <c r="BV39" s="52">
        <v>109592.48049322369</v>
      </c>
      <c r="BW39" s="52">
        <v>111080.41143256948</v>
      </c>
      <c r="BX39" s="52">
        <v>111393.18539564757</v>
      </c>
      <c r="BY39" s="52">
        <v>113241.97139249006</v>
      </c>
      <c r="BZ39" s="52">
        <v>110891.86366255653</v>
      </c>
      <c r="CA39" s="52">
        <v>112639.88002488608</v>
      </c>
      <c r="CB39" s="52">
        <v>111886.48328748738</v>
      </c>
      <c r="CC39" s="52">
        <v>115797.38828890627</v>
      </c>
      <c r="CD39" s="52">
        <v>115690.50203494569</v>
      </c>
      <c r="CE39" s="52">
        <v>117900.182190494</v>
      </c>
      <c r="CF39" s="52">
        <v>118773.81156699044</v>
      </c>
      <c r="CG39" s="52">
        <v>117546.4122682593</v>
      </c>
      <c r="CH39" s="52">
        <v>117387.25336958896</v>
      </c>
      <c r="CI39" s="52">
        <v>119606.41901363849</v>
      </c>
      <c r="CJ39" s="52">
        <v>119171.18732266128</v>
      </c>
      <c r="CK39" s="52">
        <v>118554.92876637385</v>
      </c>
      <c r="CL39" s="52">
        <v>121203.67452061395</v>
      </c>
      <c r="CM39" s="52">
        <v>119785.97243249523</v>
      </c>
      <c r="CN39" s="52">
        <v>121459.92141209303</v>
      </c>
      <c r="CO39" s="52">
        <v>125248.1103539145</v>
      </c>
      <c r="CP39" s="52">
        <v>128076.82253925536</v>
      </c>
      <c r="CQ39" s="52">
        <v>129827.67324198829</v>
      </c>
      <c r="CR39" s="52">
        <v>132021.90818918028</v>
      </c>
      <c r="CS39" s="52">
        <v>133058.74331657309</v>
      </c>
      <c r="CT39" s="52">
        <v>134590.07749324129</v>
      </c>
      <c r="CU39" s="52">
        <v>133996.57534747222</v>
      </c>
      <c r="CV39" s="52">
        <v>136089.66475867567</v>
      </c>
      <c r="CW39" s="52">
        <v>134376.5194241025</v>
      </c>
      <c r="CX39" s="52">
        <v>134703.34851609514</v>
      </c>
      <c r="CY39" s="52">
        <v>133844.32236795936</v>
      </c>
      <c r="CZ39" s="52">
        <v>134900.08177348072</v>
      </c>
      <c r="DA39" s="52">
        <v>138963.07560330845</v>
      </c>
      <c r="DB39" s="53">
        <v>141486.48654951985</v>
      </c>
      <c r="DC39" s="52">
        <v>143237.74079877391</v>
      </c>
      <c r="DD39" s="55">
        <v>144755.38747650504</v>
      </c>
      <c r="DE39" s="55">
        <v>144710.49033561134</v>
      </c>
      <c r="DF39" s="55">
        <v>144933.47361842843</v>
      </c>
      <c r="DG39" s="55">
        <v>146778.10574774371</v>
      </c>
      <c r="DH39" s="55">
        <v>149014.06272058343</v>
      </c>
      <c r="DI39" s="55">
        <v>148447.05111742966</v>
      </c>
      <c r="DJ39" s="55">
        <v>149173.36185346637</v>
      </c>
      <c r="DK39" s="55">
        <v>152623.97654745489</v>
      </c>
      <c r="DL39" s="55">
        <v>151699.94722115251</v>
      </c>
      <c r="DM39" s="55">
        <v>153580.05274598414</v>
      </c>
      <c r="DN39" s="55">
        <v>158116.58360671537</v>
      </c>
      <c r="DO39" s="55">
        <v>159721.8553873591</v>
      </c>
      <c r="DP39" s="55">
        <v>160474.59665869805</v>
      </c>
      <c r="DQ39" s="55">
        <v>160618.97627511015</v>
      </c>
      <c r="DR39" s="55">
        <v>161656.10945234966</v>
      </c>
      <c r="DS39" s="55">
        <v>164110.63317595926</v>
      </c>
      <c r="DT39" s="55">
        <v>164844.80342250853</v>
      </c>
      <c r="DU39" s="55">
        <v>165174.12681402225</v>
      </c>
      <c r="DV39" s="55">
        <v>167301.81255988599</v>
      </c>
      <c r="DW39" s="55">
        <v>168291.01885748853</v>
      </c>
      <c r="DX39" s="55">
        <v>168364.32883507459</v>
      </c>
    </row>
    <row r="40" spans="1:128" ht="17.25" customHeight="1">
      <c r="A40" s="37" t="s">
        <v>40</v>
      </c>
      <c r="B40" s="47" t="s">
        <v>41</v>
      </c>
      <c r="C40" s="52">
        <v>109030.73177574809</v>
      </c>
      <c r="D40" s="52">
        <v>119700.9925397998</v>
      </c>
      <c r="E40" s="52">
        <v>111306.36665181286</v>
      </c>
      <c r="F40" s="53">
        <v>116738.42569687733</v>
      </c>
      <c r="G40" s="52">
        <v>117778.03292087425</v>
      </c>
      <c r="H40" s="54">
        <v>129193.57526297031</v>
      </c>
      <c r="I40" s="52">
        <v>121856.32184151594</v>
      </c>
      <c r="J40" s="52">
        <v>122887.33394910117</v>
      </c>
      <c r="K40" s="52">
        <v>132606.45372407339</v>
      </c>
      <c r="L40" s="52">
        <v>141180.31069940826</v>
      </c>
      <c r="M40" s="53">
        <v>145657.13283640481</v>
      </c>
      <c r="N40" s="52">
        <v>158742.33413253239</v>
      </c>
      <c r="O40" s="52">
        <v>157085.22267074606</v>
      </c>
      <c r="P40" s="52">
        <v>159074.61874803028</v>
      </c>
      <c r="Q40" s="52">
        <v>162342.67262476141</v>
      </c>
      <c r="R40" s="52">
        <v>175308.57908610464</v>
      </c>
      <c r="S40" s="52">
        <v>174492.52831534229</v>
      </c>
      <c r="T40" s="52">
        <v>173026.96183950026</v>
      </c>
      <c r="U40" s="52">
        <v>192996.41621173284</v>
      </c>
      <c r="V40" s="52">
        <v>174334.57535290802</v>
      </c>
      <c r="W40" s="52">
        <v>167876.76306826068</v>
      </c>
      <c r="X40" s="52">
        <v>174890.32209136282</v>
      </c>
      <c r="Y40" s="52">
        <v>171081.1772130412</v>
      </c>
      <c r="Z40" s="52">
        <v>180865.5209354198</v>
      </c>
      <c r="AA40" s="52">
        <v>184349.03946682162</v>
      </c>
      <c r="AB40" s="52">
        <v>194376.27555329466</v>
      </c>
      <c r="AC40" s="52">
        <v>201961.66270125346</v>
      </c>
      <c r="AD40" s="52">
        <v>201802.5665410292</v>
      </c>
      <c r="AE40" s="55">
        <v>209411.19801806248</v>
      </c>
      <c r="AF40" s="55">
        <v>221984.8344376522</v>
      </c>
      <c r="AG40" s="76">
        <v>209948.39363256414</v>
      </c>
      <c r="AH40" s="52">
        <v>234860.62175505236</v>
      </c>
      <c r="AI40" s="52">
        <v>231131.47940826087</v>
      </c>
      <c r="AJ40" s="52">
        <v>220189.4773461445</v>
      </c>
      <c r="AK40" s="52">
        <v>216526.17681310058</v>
      </c>
      <c r="AL40" s="52">
        <v>244347.2598311076</v>
      </c>
      <c r="AM40" s="52">
        <v>237830.38986826851</v>
      </c>
      <c r="AN40" s="52">
        <v>257556.43988593834</v>
      </c>
      <c r="AO40" s="52">
        <v>248397.04359138513</v>
      </c>
      <c r="AP40" s="52">
        <v>239173.95340796676</v>
      </c>
      <c r="AQ40" s="52">
        <v>235412.31856859857</v>
      </c>
      <c r="AR40" s="52">
        <v>236419.23071157237</v>
      </c>
      <c r="AS40" s="52">
        <v>231226.18516384368</v>
      </c>
      <c r="AT40" s="52">
        <v>226613.26755319798</v>
      </c>
      <c r="AU40" s="52">
        <v>225708.74797102256</v>
      </c>
      <c r="AV40" s="52">
        <v>219124.48209656932</v>
      </c>
      <c r="AW40" s="52">
        <v>226003.94753632817</v>
      </c>
      <c r="AX40" s="52">
        <v>227860.9637075951</v>
      </c>
      <c r="AY40" s="52">
        <v>218480.28767824118</v>
      </c>
      <c r="AZ40" s="52">
        <v>221504.31386224221</v>
      </c>
      <c r="BA40" s="52">
        <v>221450.74336463574</v>
      </c>
      <c r="BB40" s="52">
        <v>222359.37412889278</v>
      </c>
      <c r="BC40" s="52">
        <v>223689.78814989465</v>
      </c>
      <c r="BD40" s="52">
        <v>229684.10988553832</v>
      </c>
      <c r="BE40" s="52">
        <v>225304.54533674929</v>
      </c>
      <c r="BF40" s="52">
        <v>256185.72591215058</v>
      </c>
      <c r="BG40" s="52">
        <v>247626.17572525988</v>
      </c>
      <c r="BH40" s="52">
        <v>234845.7614417162</v>
      </c>
      <c r="BI40" s="52">
        <v>231940.18696562186</v>
      </c>
      <c r="BJ40" s="52">
        <v>269073.04595550534</v>
      </c>
      <c r="BK40" s="52">
        <v>265074.04301219148</v>
      </c>
      <c r="BL40" s="52">
        <v>250716.5079431535</v>
      </c>
      <c r="BM40" s="52">
        <v>260387.11344490063</v>
      </c>
      <c r="BN40" s="52">
        <v>248485.51247747539</v>
      </c>
      <c r="BO40" s="52">
        <v>252555.7827722755</v>
      </c>
      <c r="BP40" s="52">
        <v>252884.43516326445</v>
      </c>
      <c r="BQ40" s="52">
        <v>262122.12075520572</v>
      </c>
      <c r="BR40" s="52">
        <v>262115.94820399274</v>
      </c>
      <c r="BS40" s="52">
        <v>253343.64473090673</v>
      </c>
      <c r="BT40" s="52">
        <v>225185.36075979553</v>
      </c>
      <c r="BU40" s="52">
        <v>257024.48815792499</v>
      </c>
      <c r="BV40" s="52">
        <v>255644.26413742092</v>
      </c>
      <c r="BW40" s="52">
        <v>268312.09350073629</v>
      </c>
      <c r="BX40" s="52">
        <v>272272.07900024659</v>
      </c>
      <c r="BY40" s="52">
        <v>243497.19243687281</v>
      </c>
      <c r="BZ40" s="52">
        <v>252692.25482660718</v>
      </c>
      <c r="CA40" s="52">
        <v>250328.72677318042</v>
      </c>
      <c r="CB40" s="52">
        <v>291640.59477567184</v>
      </c>
      <c r="CC40" s="52">
        <v>244247.40439653795</v>
      </c>
      <c r="CD40" s="52">
        <v>218579.22939510574</v>
      </c>
      <c r="CE40" s="52">
        <v>220003.99185309198</v>
      </c>
      <c r="CF40" s="52">
        <v>216712.74306657736</v>
      </c>
      <c r="CG40" s="52">
        <v>221039.77833012716</v>
      </c>
      <c r="CH40" s="52">
        <v>231786.25622746177</v>
      </c>
      <c r="CI40" s="52">
        <v>249386.81715337187</v>
      </c>
      <c r="CJ40" s="52">
        <v>234878.99881239576</v>
      </c>
      <c r="CK40" s="52">
        <v>234501.61932204853</v>
      </c>
      <c r="CL40" s="52">
        <v>252002.02698651736</v>
      </c>
      <c r="CM40" s="52">
        <v>263895.56825927843</v>
      </c>
      <c r="CN40" s="52">
        <v>244701.06919382926</v>
      </c>
      <c r="CO40" s="52">
        <v>244875.65019718549</v>
      </c>
      <c r="CP40" s="52">
        <v>240336.63778615158</v>
      </c>
      <c r="CQ40" s="52">
        <v>234137.98974440614</v>
      </c>
      <c r="CR40" s="52">
        <v>233483.78584116284</v>
      </c>
      <c r="CS40" s="52">
        <v>259707.15284920012</v>
      </c>
      <c r="CT40" s="52">
        <v>262010.11571441576</v>
      </c>
      <c r="CU40" s="52">
        <v>232143.51346958987</v>
      </c>
      <c r="CV40" s="52">
        <v>228423.06987096876</v>
      </c>
      <c r="CW40" s="52">
        <v>228903.53673472427</v>
      </c>
      <c r="CX40" s="52">
        <v>231863.98097282439</v>
      </c>
      <c r="CY40" s="52">
        <v>232432.36886131956</v>
      </c>
      <c r="CZ40" s="52">
        <v>243850.12360717508</v>
      </c>
      <c r="DA40" s="52">
        <v>238135.49278355602</v>
      </c>
      <c r="DB40" s="53">
        <v>220946.8736710524</v>
      </c>
      <c r="DC40" s="52">
        <v>224447.94954250293</v>
      </c>
      <c r="DD40" s="55">
        <v>232154.56812513413</v>
      </c>
      <c r="DE40" s="55">
        <v>237102.1607304427</v>
      </c>
      <c r="DF40" s="55">
        <v>228294.70346303398</v>
      </c>
      <c r="DG40" s="55">
        <v>219705.37043262066</v>
      </c>
      <c r="DH40" s="55">
        <v>224391.84958921143</v>
      </c>
      <c r="DI40" s="55">
        <v>225187.014990503</v>
      </c>
      <c r="DJ40" s="55">
        <v>246613.67082475481</v>
      </c>
      <c r="DK40" s="55">
        <v>288798.40025900665</v>
      </c>
      <c r="DL40" s="55">
        <v>281467.99360152881</v>
      </c>
      <c r="DM40" s="55">
        <v>286858.22880413389</v>
      </c>
      <c r="DN40" s="55">
        <v>281313.834902453</v>
      </c>
      <c r="DO40" s="55">
        <v>279754.54868947266</v>
      </c>
      <c r="DP40" s="55">
        <v>297055.75085133297</v>
      </c>
      <c r="DQ40" s="55">
        <v>325675.24382417294</v>
      </c>
      <c r="DR40" s="55">
        <v>282032.69768788398</v>
      </c>
      <c r="DS40" s="55">
        <v>277212.88716441463</v>
      </c>
      <c r="DT40" s="55">
        <v>255273.00213187435</v>
      </c>
      <c r="DU40" s="55">
        <v>252367.3747033916</v>
      </c>
      <c r="DV40" s="55">
        <v>265148.89433464297</v>
      </c>
      <c r="DW40" s="55">
        <v>274054.62404871779</v>
      </c>
      <c r="DX40" s="55">
        <v>257865.49969819107</v>
      </c>
    </row>
    <row r="41" spans="1:128" ht="17.25" customHeight="1">
      <c r="A41" s="37"/>
      <c r="B41" s="47"/>
      <c r="C41" s="78"/>
      <c r="D41" s="78"/>
      <c r="E41" s="78"/>
      <c r="F41" s="79"/>
      <c r="G41" s="78"/>
      <c r="H41" s="80"/>
      <c r="I41" s="78"/>
      <c r="J41" s="78"/>
      <c r="K41" s="78"/>
      <c r="L41" s="78"/>
      <c r="M41" s="79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81"/>
      <c r="AF41" s="81"/>
      <c r="AG41" s="82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9"/>
      <c r="DC41" s="78"/>
      <c r="DD41" s="81"/>
      <c r="DE41" s="81"/>
      <c r="DF41" s="81"/>
      <c r="DG41" s="81"/>
      <c r="DH41" s="81"/>
      <c r="DI41" s="81"/>
      <c r="DJ41" s="81"/>
      <c r="DK41" s="81"/>
      <c r="DL41" s="81"/>
      <c r="DM41" s="81"/>
      <c r="DN41" s="81"/>
      <c r="DO41" s="81"/>
      <c r="DP41" s="81"/>
      <c r="DQ41" s="81"/>
      <c r="DR41" s="81"/>
      <c r="DS41" s="81"/>
      <c r="DT41" s="81"/>
      <c r="DU41" s="81"/>
      <c r="DV41" s="81"/>
      <c r="DW41" s="81"/>
      <c r="DX41" s="81"/>
    </row>
    <row r="42" spans="1:128" ht="17.25" customHeight="1">
      <c r="A42" s="36" t="s">
        <v>42</v>
      </c>
      <c r="B42" s="42" t="s">
        <v>43</v>
      </c>
      <c r="C42" s="43">
        <v>80491.5790556188</v>
      </c>
      <c r="D42" s="43">
        <v>80697.809106184024</v>
      </c>
      <c r="E42" s="43">
        <v>87705.678274143997</v>
      </c>
      <c r="F42" s="44">
        <v>73784.756130328082</v>
      </c>
      <c r="G42" s="43">
        <v>72490.460604305175</v>
      </c>
      <c r="H42" s="45">
        <v>77427.406255812166</v>
      </c>
      <c r="I42" s="43">
        <v>66099.699093659015</v>
      </c>
      <c r="J42" s="43">
        <v>70833.680370135378</v>
      </c>
      <c r="K42" s="43">
        <v>88120.068275375394</v>
      </c>
      <c r="L42" s="43">
        <v>85019.088950657184</v>
      </c>
      <c r="M42" s="44">
        <v>73327.205655888421</v>
      </c>
      <c r="N42" s="43">
        <v>71069.375960490041</v>
      </c>
      <c r="O42" s="43">
        <v>77230.859836294956</v>
      </c>
      <c r="P42" s="43">
        <v>78255.409937428543</v>
      </c>
      <c r="Q42" s="43">
        <v>83007.09680195454</v>
      </c>
      <c r="R42" s="43">
        <v>93373.797255076002</v>
      </c>
      <c r="S42" s="43">
        <v>96481.845470338289</v>
      </c>
      <c r="T42" s="43">
        <v>114964.85499125741</v>
      </c>
      <c r="U42" s="43">
        <v>111645.24791947874</v>
      </c>
      <c r="V42" s="43">
        <v>99942.546984468252</v>
      </c>
      <c r="W42" s="43">
        <v>106620.44209692487</v>
      </c>
      <c r="X42" s="43">
        <v>105632.61913818453</v>
      </c>
      <c r="Y42" s="43">
        <v>111745.27884125496</v>
      </c>
      <c r="Z42" s="43">
        <v>103575.80796826008</v>
      </c>
      <c r="AA42" s="43">
        <v>99741.828133381481</v>
      </c>
      <c r="AB42" s="43">
        <v>119569.0172397062</v>
      </c>
      <c r="AC42" s="43">
        <v>127180.72113339081</v>
      </c>
      <c r="AD42" s="43">
        <v>121899.28328782997</v>
      </c>
      <c r="AE42" s="46">
        <v>120843.8192943973</v>
      </c>
      <c r="AF42" s="46">
        <v>131575.3054988909</v>
      </c>
      <c r="AG42" s="77">
        <v>129517.69597165757</v>
      </c>
      <c r="AH42" s="43">
        <v>128257.47232984914</v>
      </c>
      <c r="AI42" s="43">
        <v>122215.01007093082</v>
      </c>
      <c r="AJ42" s="43">
        <v>121890.88919858025</v>
      </c>
      <c r="AK42" s="43">
        <v>121794.56796619685</v>
      </c>
      <c r="AL42" s="43">
        <v>126312.25483534057</v>
      </c>
      <c r="AM42" s="43">
        <v>118841.74642610786</v>
      </c>
      <c r="AN42" s="43">
        <v>117863.20924431557</v>
      </c>
      <c r="AO42" s="43">
        <v>116355.45662098803</v>
      </c>
      <c r="AP42" s="43">
        <v>115587.07566438038</v>
      </c>
      <c r="AQ42" s="43">
        <v>133111.1564387317</v>
      </c>
      <c r="AR42" s="43">
        <v>131663.11318076306</v>
      </c>
      <c r="AS42" s="43">
        <v>128065.81607268049</v>
      </c>
      <c r="AT42" s="43">
        <v>131799.72708023948</v>
      </c>
      <c r="AU42" s="43">
        <v>131086.67195544034</v>
      </c>
      <c r="AV42" s="43">
        <v>128665.46387125392</v>
      </c>
      <c r="AW42" s="43">
        <v>123297.80121491598</v>
      </c>
      <c r="AX42" s="43">
        <v>116791.89378671935</v>
      </c>
      <c r="AY42" s="43">
        <v>108415.04497313853</v>
      </c>
      <c r="AZ42" s="43">
        <v>104289.99226519052</v>
      </c>
      <c r="BA42" s="43">
        <v>102716.08842777211</v>
      </c>
      <c r="BB42" s="43">
        <v>101757.81214174069</v>
      </c>
      <c r="BC42" s="43">
        <v>99433.722607934236</v>
      </c>
      <c r="BD42" s="43">
        <v>82944.729221307134</v>
      </c>
      <c r="BE42" s="43">
        <v>90309.277111334784</v>
      </c>
      <c r="BF42" s="43">
        <v>78667.024526159774</v>
      </c>
      <c r="BG42" s="43">
        <v>80554.354239733191</v>
      </c>
      <c r="BH42" s="43">
        <v>84690.225909486326</v>
      </c>
      <c r="BI42" s="43">
        <v>85623.26794906109</v>
      </c>
      <c r="BJ42" s="43">
        <v>96156.265010870848</v>
      </c>
      <c r="BK42" s="43">
        <v>91807.748033646349</v>
      </c>
      <c r="BL42" s="43">
        <v>90778.265086634579</v>
      </c>
      <c r="BM42" s="43">
        <v>93282.964628330083</v>
      </c>
      <c r="BN42" s="43">
        <v>98468.279970911579</v>
      </c>
      <c r="BO42" s="43">
        <v>99069.431729936943</v>
      </c>
      <c r="BP42" s="43">
        <v>98610.640375597839</v>
      </c>
      <c r="BQ42" s="43">
        <v>94524.236984010495</v>
      </c>
      <c r="BR42" s="43">
        <v>92182.966555755789</v>
      </c>
      <c r="BS42" s="43">
        <v>96030.450212167765</v>
      </c>
      <c r="BT42" s="43">
        <v>94772.472537003501</v>
      </c>
      <c r="BU42" s="43">
        <v>107690.070906644</v>
      </c>
      <c r="BV42" s="43">
        <v>93879.980016062153</v>
      </c>
      <c r="BW42" s="43">
        <v>103502.69653744902</v>
      </c>
      <c r="BX42" s="43">
        <v>91631.185972174542</v>
      </c>
      <c r="BY42" s="43">
        <v>96996.300713116405</v>
      </c>
      <c r="BZ42" s="43">
        <v>96954.886827257025</v>
      </c>
      <c r="CA42" s="43">
        <v>91673.207968479444</v>
      </c>
      <c r="CB42" s="43">
        <v>93348.601159788828</v>
      </c>
      <c r="CC42" s="43">
        <v>93697.154047417454</v>
      </c>
      <c r="CD42" s="43">
        <v>91501.42869486702</v>
      </c>
      <c r="CE42" s="43">
        <v>92537.9906437475</v>
      </c>
      <c r="CF42" s="43">
        <v>103149.97996094101</v>
      </c>
      <c r="CG42" s="43">
        <v>102551.27243887875</v>
      </c>
      <c r="CH42" s="43">
        <v>96419.683389639715</v>
      </c>
      <c r="CI42" s="43">
        <v>117452.8730538902</v>
      </c>
      <c r="CJ42" s="43">
        <v>115149.9011788893</v>
      </c>
      <c r="CK42" s="43">
        <v>124903.59743968595</v>
      </c>
      <c r="CL42" s="43">
        <v>113407.32885407397</v>
      </c>
      <c r="CM42" s="43">
        <v>118507.85262060841</v>
      </c>
      <c r="CN42" s="43">
        <v>125593.84637196726</v>
      </c>
      <c r="CO42" s="43">
        <v>139817.43680827963</v>
      </c>
      <c r="CP42" s="43">
        <v>142519.73521105712</v>
      </c>
      <c r="CQ42" s="43">
        <v>163361.4784103022</v>
      </c>
      <c r="CR42" s="43">
        <v>169042.00723445791</v>
      </c>
      <c r="CS42" s="43">
        <v>148489.56406763074</v>
      </c>
      <c r="CT42" s="43">
        <v>156436.13094266233</v>
      </c>
      <c r="CU42" s="43">
        <v>172787.31623900167</v>
      </c>
      <c r="CV42" s="43">
        <v>179554.05256704643</v>
      </c>
      <c r="CW42" s="43">
        <v>177098.25635244997</v>
      </c>
      <c r="CX42" s="43">
        <v>180542.27517278696</v>
      </c>
      <c r="CY42" s="43">
        <v>169453.70012330479</v>
      </c>
      <c r="CZ42" s="43">
        <v>166481.50102469139</v>
      </c>
      <c r="DA42" s="43">
        <v>192564.99889843416</v>
      </c>
      <c r="DB42" s="44">
        <v>189473.45742364379</v>
      </c>
      <c r="DC42" s="43">
        <v>193106.00723397272</v>
      </c>
      <c r="DD42" s="46">
        <v>197755.32273692451</v>
      </c>
      <c r="DE42" s="46">
        <v>176455.41817401792</v>
      </c>
      <c r="DF42" s="46">
        <v>146171.62551350016</v>
      </c>
      <c r="DG42" s="46">
        <v>152438.90449626313</v>
      </c>
      <c r="DH42" s="46">
        <v>152791.42553193358</v>
      </c>
      <c r="DI42" s="46">
        <v>149494.44184773127</v>
      </c>
      <c r="DJ42" s="46">
        <v>158615.98794888516</v>
      </c>
      <c r="DK42" s="46">
        <v>168439.44250099061</v>
      </c>
      <c r="DL42" s="46">
        <v>168550.01594421855</v>
      </c>
      <c r="DM42" s="46">
        <v>184232.83156417086</v>
      </c>
      <c r="DN42" s="46">
        <v>185665.66493615811</v>
      </c>
      <c r="DO42" s="46">
        <v>176420.73684061295</v>
      </c>
      <c r="DP42" s="46">
        <v>187738.47065844474</v>
      </c>
      <c r="DQ42" s="46">
        <v>172960.89409869455</v>
      </c>
      <c r="DR42" s="46">
        <v>173171.38005135133</v>
      </c>
      <c r="DS42" s="46">
        <v>171075.25281564827</v>
      </c>
      <c r="DT42" s="46">
        <v>161460.02582595783</v>
      </c>
      <c r="DU42" s="46">
        <v>164572.78616000744</v>
      </c>
      <c r="DV42" s="46">
        <v>173351.67140181048</v>
      </c>
      <c r="DW42" s="46">
        <v>170452.19363743579</v>
      </c>
      <c r="DX42" s="46">
        <v>183094.87985611046</v>
      </c>
    </row>
    <row r="43" spans="1:128" ht="17.25" customHeight="1">
      <c r="A43" s="37" t="s">
        <v>44</v>
      </c>
      <c r="B43" s="47" t="s">
        <v>37</v>
      </c>
      <c r="C43" s="52">
        <v>14022.40692473679</v>
      </c>
      <c r="D43" s="52">
        <v>8614.9470122550247</v>
      </c>
      <c r="E43" s="52">
        <v>9046.7667947900245</v>
      </c>
      <c r="F43" s="53">
        <v>8253.3560588930486</v>
      </c>
      <c r="G43" s="52">
        <v>8243.8970227649188</v>
      </c>
      <c r="H43" s="54">
        <v>14222.774405428938</v>
      </c>
      <c r="I43" s="52">
        <v>9773.4685437383559</v>
      </c>
      <c r="J43" s="52">
        <v>8464.5785294334873</v>
      </c>
      <c r="K43" s="52">
        <v>8618.9981428776773</v>
      </c>
      <c r="L43" s="52">
        <v>9444.8388877828729</v>
      </c>
      <c r="M43" s="53">
        <v>9352.6658480040496</v>
      </c>
      <c r="N43" s="52">
        <v>9078.0655663321577</v>
      </c>
      <c r="O43" s="52">
        <v>9420.9177350316659</v>
      </c>
      <c r="P43" s="52">
        <v>10747.092222015226</v>
      </c>
      <c r="Q43" s="52">
        <v>14520.159524510929</v>
      </c>
      <c r="R43" s="52">
        <v>9991.7010285336255</v>
      </c>
      <c r="S43" s="52">
        <v>9092.5564867792127</v>
      </c>
      <c r="T43" s="52">
        <v>10165.907027228755</v>
      </c>
      <c r="U43" s="52">
        <v>12983.843000142246</v>
      </c>
      <c r="V43" s="52">
        <v>11715.407392950861</v>
      </c>
      <c r="W43" s="52">
        <v>14475.547831222679</v>
      </c>
      <c r="X43" s="52">
        <v>19425.925564734509</v>
      </c>
      <c r="Y43" s="52">
        <v>13960.249322756885</v>
      </c>
      <c r="Z43" s="52">
        <v>15702.057529997388</v>
      </c>
      <c r="AA43" s="52">
        <v>11437.244710425246</v>
      </c>
      <c r="AB43" s="52">
        <v>13168.735278215197</v>
      </c>
      <c r="AC43" s="52">
        <v>13759.003379766453</v>
      </c>
      <c r="AD43" s="52">
        <v>13364.164291648372</v>
      </c>
      <c r="AE43" s="55">
        <v>14167.006895148679</v>
      </c>
      <c r="AF43" s="55">
        <v>13712.581781453029</v>
      </c>
      <c r="AG43" s="76">
        <v>15904.570471189527</v>
      </c>
      <c r="AH43" s="52">
        <v>15992.788304569956</v>
      </c>
      <c r="AI43" s="52">
        <v>19694.302836123796</v>
      </c>
      <c r="AJ43" s="52">
        <v>20611.516611396997</v>
      </c>
      <c r="AK43" s="52">
        <v>18384.805904107274</v>
      </c>
      <c r="AL43" s="52">
        <v>17418.271259703048</v>
      </c>
      <c r="AM43" s="52">
        <v>19673.09198335043</v>
      </c>
      <c r="AN43" s="52">
        <v>17490.392421126409</v>
      </c>
      <c r="AO43" s="52">
        <v>15789.829679464565</v>
      </c>
      <c r="AP43" s="52">
        <v>14897.063393489851</v>
      </c>
      <c r="AQ43" s="52">
        <v>17855.386396686707</v>
      </c>
      <c r="AR43" s="52">
        <v>19704.477664288788</v>
      </c>
      <c r="AS43" s="52">
        <v>19322.249388112468</v>
      </c>
      <c r="AT43" s="52">
        <v>19671.520938299513</v>
      </c>
      <c r="AU43" s="52">
        <v>21946.174337752516</v>
      </c>
      <c r="AV43" s="52">
        <v>22545.557014126411</v>
      </c>
      <c r="AW43" s="52">
        <v>22877.404338369684</v>
      </c>
      <c r="AX43" s="52">
        <v>25594.387499068926</v>
      </c>
      <c r="AY43" s="52">
        <v>24263.926402553021</v>
      </c>
      <c r="AZ43" s="52">
        <v>22543.248311728195</v>
      </c>
      <c r="BA43" s="52">
        <v>21234.901128839534</v>
      </c>
      <c r="BB43" s="52">
        <v>30290.441198478788</v>
      </c>
      <c r="BC43" s="52">
        <v>24337.911634397216</v>
      </c>
      <c r="BD43" s="52">
        <v>23016.085451020259</v>
      </c>
      <c r="BE43" s="52">
        <v>26127.521209808598</v>
      </c>
      <c r="BF43" s="52">
        <v>23921.084562984011</v>
      </c>
      <c r="BG43" s="52">
        <v>22208.752819936391</v>
      </c>
      <c r="BH43" s="52">
        <v>23156.253562813843</v>
      </c>
      <c r="BI43" s="52">
        <v>23121.383518245995</v>
      </c>
      <c r="BJ43" s="52">
        <v>24590.031698467454</v>
      </c>
      <c r="BK43" s="52">
        <v>23916.522247080891</v>
      </c>
      <c r="BL43" s="52">
        <v>23742.905440807965</v>
      </c>
      <c r="BM43" s="52">
        <v>24232.956685809291</v>
      </c>
      <c r="BN43" s="52">
        <v>26599.446508762252</v>
      </c>
      <c r="BO43" s="52">
        <v>29024.633317296066</v>
      </c>
      <c r="BP43" s="52">
        <v>27333.616765043411</v>
      </c>
      <c r="BQ43" s="52">
        <v>25716.207911377434</v>
      </c>
      <c r="BR43" s="52">
        <v>23815.733355021974</v>
      </c>
      <c r="BS43" s="52">
        <v>32057.999938223969</v>
      </c>
      <c r="BT43" s="52">
        <v>29087.255709827485</v>
      </c>
      <c r="BU43" s="52">
        <v>27682.723648223953</v>
      </c>
      <c r="BV43" s="52">
        <v>30605.533021761774</v>
      </c>
      <c r="BW43" s="52">
        <v>36707.213049972961</v>
      </c>
      <c r="BX43" s="52">
        <v>26209.195973646965</v>
      </c>
      <c r="BY43" s="52">
        <v>31883.152481903373</v>
      </c>
      <c r="BZ43" s="52">
        <v>31121.353675311264</v>
      </c>
      <c r="CA43" s="52">
        <v>26986.049667186711</v>
      </c>
      <c r="CB43" s="52">
        <v>27895.361200375159</v>
      </c>
      <c r="CC43" s="52">
        <v>27362.065229344491</v>
      </c>
      <c r="CD43" s="52">
        <v>27991.529754028328</v>
      </c>
      <c r="CE43" s="52">
        <v>30636.40264493529</v>
      </c>
      <c r="CF43" s="52">
        <v>32196.376471926222</v>
      </c>
      <c r="CG43" s="52">
        <v>29295.707543649169</v>
      </c>
      <c r="CH43" s="52">
        <v>31266.113443101447</v>
      </c>
      <c r="CI43" s="52">
        <v>32754.518333397475</v>
      </c>
      <c r="CJ43" s="52">
        <v>32771.984399307403</v>
      </c>
      <c r="CK43" s="52">
        <v>36520.885242843011</v>
      </c>
      <c r="CL43" s="52">
        <v>39405.925889257967</v>
      </c>
      <c r="CM43" s="52">
        <v>42509.915601848712</v>
      </c>
      <c r="CN43" s="52">
        <v>46812.632762614085</v>
      </c>
      <c r="CO43" s="52">
        <v>60404.274066625963</v>
      </c>
      <c r="CP43" s="52">
        <v>64176.642027490969</v>
      </c>
      <c r="CQ43" s="52">
        <v>53141.293309574496</v>
      </c>
      <c r="CR43" s="52">
        <v>57676.282520363959</v>
      </c>
      <c r="CS43" s="52">
        <v>61432.946588381412</v>
      </c>
      <c r="CT43" s="52">
        <v>59701.520731146054</v>
      </c>
      <c r="CU43" s="52">
        <v>67057.075566061321</v>
      </c>
      <c r="CV43" s="52">
        <v>69678.713956968146</v>
      </c>
      <c r="CW43" s="52">
        <v>73191.201505279183</v>
      </c>
      <c r="CX43" s="52">
        <v>68507.625070388312</v>
      </c>
      <c r="CY43" s="52">
        <v>65102.157469224556</v>
      </c>
      <c r="CZ43" s="52">
        <v>58334.616814234541</v>
      </c>
      <c r="DA43" s="52">
        <v>70770.248914523996</v>
      </c>
      <c r="DB43" s="53">
        <v>73227.274624757047</v>
      </c>
      <c r="DC43" s="52">
        <v>71740.712668774038</v>
      </c>
      <c r="DD43" s="55">
        <v>72942.46736347671</v>
      </c>
      <c r="DE43" s="55">
        <v>74106.670448174133</v>
      </c>
      <c r="DF43" s="55">
        <v>66679.538178442323</v>
      </c>
      <c r="DG43" s="55">
        <v>69867.393448514107</v>
      </c>
      <c r="DH43" s="55">
        <v>70233.084989007068</v>
      </c>
      <c r="DI43" s="55">
        <v>68132.574227126781</v>
      </c>
      <c r="DJ43" s="55">
        <v>74753.346603898739</v>
      </c>
      <c r="DK43" s="55">
        <v>83741.408117402083</v>
      </c>
      <c r="DL43" s="55">
        <v>79873.032783677103</v>
      </c>
      <c r="DM43" s="55">
        <v>93625.138333523224</v>
      </c>
      <c r="DN43" s="55">
        <v>95612.710791466394</v>
      </c>
      <c r="DO43" s="55">
        <v>88961.765299336839</v>
      </c>
      <c r="DP43" s="55">
        <v>91097.140368477529</v>
      </c>
      <c r="DQ43" s="55">
        <v>81832.147113959189</v>
      </c>
      <c r="DR43" s="55">
        <v>83314.444418574029</v>
      </c>
      <c r="DS43" s="55">
        <v>85980.003633500368</v>
      </c>
      <c r="DT43" s="55">
        <v>92959.890334712472</v>
      </c>
      <c r="DU43" s="55">
        <v>89618.045780981032</v>
      </c>
      <c r="DV43" s="55">
        <v>94141.075339449162</v>
      </c>
      <c r="DW43" s="55">
        <v>90695.36943860192</v>
      </c>
      <c r="DX43" s="55">
        <v>100064.86712297922</v>
      </c>
    </row>
    <row r="44" spans="1:128" ht="17.25" customHeight="1">
      <c r="A44" s="37" t="s">
        <v>45</v>
      </c>
      <c r="B44" s="47" t="s">
        <v>39</v>
      </c>
      <c r="C44" s="52">
        <v>3495.6415684986182</v>
      </c>
      <c r="D44" s="52">
        <v>3384.107689595849</v>
      </c>
      <c r="E44" s="52">
        <v>3271.6331236176302</v>
      </c>
      <c r="F44" s="53">
        <v>3272.7762917866294</v>
      </c>
      <c r="G44" s="52">
        <v>3255.0807226595352</v>
      </c>
      <c r="H44" s="54">
        <v>3742.6917097622304</v>
      </c>
      <c r="I44" s="52">
        <v>3648.2700050894687</v>
      </c>
      <c r="J44" s="52">
        <v>3230.8517671701861</v>
      </c>
      <c r="K44" s="52">
        <v>3662.8683849574359</v>
      </c>
      <c r="L44" s="52">
        <v>3848.8774807486584</v>
      </c>
      <c r="M44" s="53">
        <v>4134.721223380081</v>
      </c>
      <c r="N44" s="52">
        <v>3827.4946287044336</v>
      </c>
      <c r="O44" s="52">
        <v>4255.0011438979927</v>
      </c>
      <c r="P44" s="52">
        <v>4395.8558839348952</v>
      </c>
      <c r="Q44" s="52">
        <v>4170.1062686102305</v>
      </c>
      <c r="R44" s="52">
        <v>5002.1153473357035</v>
      </c>
      <c r="S44" s="52">
        <v>4347.658543524788</v>
      </c>
      <c r="T44" s="52">
        <v>4186.6316760905156</v>
      </c>
      <c r="U44" s="52">
        <v>4344.949446737709</v>
      </c>
      <c r="V44" s="52">
        <v>4129.9172620029522</v>
      </c>
      <c r="W44" s="52">
        <v>4392.8096184761398</v>
      </c>
      <c r="X44" s="52">
        <v>4095.4837599173816</v>
      </c>
      <c r="Y44" s="52">
        <v>4256.1719938747665</v>
      </c>
      <c r="Z44" s="52">
        <v>4183.4421946075481</v>
      </c>
      <c r="AA44" s="52">
        <v>4617.6160151286349</v>
      </c>
      <c r="AB44" s="52">
        <v>4614.5771849940811</v>
      </c>
      <c r="AC44" s="52">
        <v>4710.6523175544962</v>
      </c>
      <c r="AD44" s="52">
        <v>4157.6511166712844</v>
      </c>
      <c r="AE44" s="55">
        <v>4038.7104524642345</v>
      </c>
      <c r="AF44" s="55">
        <v>4161.2685977659812</v>
      </c>
      <c r="AG44" s="76">
        <v>4160.5040427488939</v>
      </c>
      <c r="AH44" s="52">
        <v>4837.0598256773301</v>
      </c>
      <c r="AI44" s="52">
        <v>4985.6069986008079</v>
      </c>
      <c r="AJ44" s="52">
        <v>5438.6799747489231</v>
      </c>
      <c r="AK44" s="52">
        <v>5310.7663303224208</v>
      </c>
      <c r="AL44" s="52">
        <v>5005.8586778588924</v>
      </c>
      <c r="AM44" s="52">
        <v>5291.6350886730352</v>
      </c>
      <c r="AN44" s="52">
        <v>4997.2479176020934</v>
      </c>
      <c r="AO44" s="52">
        <v>5598.6997302054842</v>
      </c>
      <c r="AP44" s="52">
        <v>4923.9416743037127</v>
      </c>
      <c r="AQ44" s="52">
        <v>4948.6041173017156</v>
      </c>
      <c r="AR44" s="52">
        <v>5083.326256160818</v>
      </c>
      <c r="AS44" s="52">
        <v>5066.4971476266437</v>
      </c>
      <c r="AT44" s="52">
        <v>5618.949444723492</v>
      </c>
      <c r="AU44" s="52">
        <v>5602.6020136190482</v>
      </c>
      <c r="AV44" s="52">
        <v>5770.8321336090139</v>
      </c>
      <c r="AW44" s="52">
        <v>5857.5384242466353</v>
      </c>
      <c r="AX44" s="52">
        <v>6028.7026773694788</v>
      </c>
      <c r="AY44" s="52">
        <v>6878.0023383476537</v>
      </c>
      <c r="AZ44" s="52">
        <v>7604.0455844604112</v>
      </c>
      <c r="BA44" s="52">
        <v>7893.7426159151346</v>
      </c>
      <c r="BB44" s="52">
        <v>7562.7404225683313</v>
      </c>
      <c r="BC44" s="52">
        <v>7715.2243616121796</v>
      </c>
      <c r="BD44" s="52">
        <v>7596.9742925374294</v>
      </c>
      <c r="BE44" s="52">
        <v>7545.8616838301859</v>
      </c>
      <c r="BF44" s="52">
        <v>7440.8625507930419</v>
      </c>
      <c r="BG44" s="52">
        <v>7823.5347870919741</v>
      </c>
      <c r="BH44" s="52">
        <v>7708.0265372259964</v>
      </c>
      <c r="BI44" s="52">
        <v>8489.0008841432118</v>
      </c>
      <c r="BJ44" s="52">
        <v>8506.3998487766876</v>
      </c>
      <c r="BK44" s="52">
        <v>8605.045459682482</v>
      </c>
      <c r="BL44" s="52">
        <v>8698.2606262574591</v>
      </c>
      <c r="BM44" s="52">
        <v>9280.4259172492548</v>
      </c>
      <c r="BN44" s="52">
        <v>9294.2342306476767</v>
      </c>
      <c r="BO44" s="52">
        <v>9635.5659515614152</v>
      </c>
      <c r="BP44" s="52">
        <v>9475.1206773081976</v>
      </c>
      <c r="BQ44" s="52">
        <v>9125.2985669564332</v>
      </c>
      <c r="BR44" s="52">
        <v>9288.7431539777772</v>
      </c>
      <c r="BS44" s="52">
        <v>9422.6555083620933</v>
      </c>
      <c r="BT44" s="52">
        <v>10264.134516770358</v>
      </c>
      <c r="BU44" s="52">
        <v>10721.405525402562</v>
      </c>
      <c r="BV44" s="52">
        <v>10046.549590326807</v>
      </c>
      <c r="BW44" s="52">
        <v>9537.0308950808067</v>
      </c>
      <c r="BX44" s="52">
        <v>9847.4090509647467</v>
      </c>
      <c r="BY44" s="52">
        <v>10097.346815957313</v>
      </c>
      <c r="BZ44" s="52">
        <v>10154.280731005787</v>
      </c>
      <c r="CA44" s="52">
        <v>10522.355121407993</v>
      </c>
      <c r="CB44" s="52">
        <v>10352.366136982795</v>
      </c>
      <c r="CC44" s="52">
        <v>10037.617270339781</v>
      </c>
      <c r="CD44" s="52">
        <v>10567.819826471554</v>
      </c>
      <c r="CE44" s="52">
        <v>10469.568391697207</v>
      </c>
      <c r="CF44" s="52">
        <v>10415.538359530783</v>
      </c>
      <c r="CG44" s="52">
        <v>11376.6833224169</v>
      </c>
      <c r="CH44" s="52">
        <v>10830.176198437317</v>
      </c>
      <c r="CI44" s="52">
        <v>10910.724934795169</v>
      </c>
      <c r="CJ44" s="52">
        <v>10828.158954843757</v>
      </c>
      <c r="CK44" s="52">
        <v>10776.328819657454</v>
      </c>
      <c r="CL44" s="52">
        <v>10680.105423668449</v>
      </c>
      <c r="CM44" s="52">
        <v>11095.252952426592</v>
      </c>
      <c r="CN44" s="52">
        <v>11140.947177616612</v>
      </c>
      <c r="CO44" s="52">
        <v>11379.951547673976</v>
      </c>
      <c r="CP44" s="52">
        <v>11595.072669347646</v>
      </c>
      <c r="CQ44" s="52">
        <v>11868.461831969422</v>
      </c>
      <c r="CR44" s="52">
        <v>11867.282196275353</v>
      </c>
      <c r="CS44" s="52">
        <v>12115.10142639816</v>
      </c>
      <c r="CT44" s="52">
        <v>12149.83826369694</v>
      </c>
      <c r="CU44" s="52">
        <v>12328.263682215664</v>
      </c>
      <c r="CV44" s="52">
        <v>12747.634636687382</v>
      </c>
      <c r="CW44" s="52">
        <v>12930.971464633123</v>
      </c>
      <c r="CX44" s="52">
        <v>13206.402540258914</v>
      </c>
      <c r="CY44" s="52">
        <v>13024.60011847623</v>
      </c>
      <c r="CZ44" s="52">
        <v>12826.45625597953</v>
      </c>
      <c r="DA44" s="52">
        <v>12993.682354884986</v>
      </c>
      <c r="DB44" s="53">
        <v>12442.048648592074</v>
      </c>
      <c r="DC44" s="52">
        <v>12887.461789553057</v>
      </c>
      <c r="DD44" s="55">
        <v>13154.226620819973</v>
      </c>
      <c r="DE44" s="55">
        <v>13366.470651808098</v>
      </c>
      <c r="DF44" s="55">
        <v>13702.425117124852</v>
      </c>
      <c r="DG44" s="55">
        <v>14383.121785474061</v>
      </c>
      <c r="DH44" s="55">
        <v>14947.903045389963</v>
      </c>
      <c r="DI44" s="55">
        <v>14766.185860499636</v>
      </c>
      <c r="DJ44" s="55">
        <v>14810.461342452931</v>
      </c>
      <c r="DK44" s="55">
        <v>14898.210738568056</v>
      </c>
      <c r="DL44" s="55">
        <v>14956.459656182262</v>
      </c>
      <c r="DM44" s="55">
        <v>14559.627373831481</v>
      </c>
      <c r="DN44" s="55">
        <v>14669.690969162668</v>
      </c>
      <c r="DO44" s="55">
        <v>14935.023783121873</v>
      </c>
      <c r="DP44" s="55">
        <v>15314.528794097789</v>
      </c>
      <c r="DQ44" s="55">
        <v>14985.673115780344</v>
      </c>
      <c r="DR44" s="55">
        <v>23051.163311469336</v>
      </c>
      <c r="DS44" s="55">
        <v>16149.542283132785</v>
      </c>
      <c r="DT44" s="55">
        <v>15885.939104603836</v>
      </c>
      <c r="DU44" s="55">
        <v>16220.436141178368</v>
      </c>
      <c r="DV44" s="55">
        <v>17418.158168435188</v>
      </c>
      <c r="DW44" s="55">
        <v>16770.777906887495</v>
      </c>
      <c r="DX44" s="55">
        <v>18146.22986509898</v>
      </c>
    </row>
    <row r="45" spans="1:128" ht="17.25" customHeight="1">
      <c r="A45" s="37" t="s">
        <v>46</v>
      </c>
      <c r="B45" s="47" t="s">
        <v>41</v>
      </c>
      <c r="C45" s="52">
        <v>62973.530562383392</v>
      </c>
      <c r="D45" s="52">
        <v>68698.754404333158</v>
      </c>
      <c r="E45" s="52">
        <v>75387.278355736344</v>
      </c>
      <c r="F45" s="53">
        <v>62258.623779648398</v>
      </c>
      <c r="G45" s="52">
        <v>60991.482858880714</v>
      </c>
      <c r="H45" s="54">
        <v>59461.940140620994</v>
      </c>
      <c r="I45" s="52">
        <v>52677.960544831192</v>
      </c>
      <c r="J45" s="52">
        <v>59138.250073531701</v>
      </c>
      <c r="K45" s="52">
        <v>75838.201747540283</v>
      </c>
      <c r="L45" s="52">
        <v>71725.372582125652</v>
      </c>
      <c r="M45" s="53">
        <v>59839.81858450429</v>
      </c>
      <c r="N45" s="52">
        <v>58163.815765453452</v>
      </c>
      <c r="O45" s="52">
        <v>63554.940957365296</v>
      </c>
      <c r="P45" s="52">
        <v>63112.461831478417</v>
      </c>
      <c r="Q45" s="52">
        <v>64316.831008833382</v>
      </c>
      <c r="R45" s="52">
        <v>78379.980879206676</v>
      </c>
      <c r="S45" s="52">
        <v>83041.630440034292</v>
      </c>
      <c r="T45" s="52">
        <v>100612.31628793814</v>
      </c>
      <c r="U45" s="52">
        <v>94316.455472598784</v>
      </c>
      <c r="V45" s="52">
        <v>84097.222329514436</v>
      </c>
      <c r="W45" s="52">
        <v>87752.08464722606</v>
      </c>
      <c r="X45" s="52">
        <v>82111.209813532638</v>
      </c>
      <c r="Y45" s="52">
        <v>93528.857524623309</v>
      </c>
      <c r="Z45" s="52">
        <v>83690.308243655149</v>
      </c>
      <c r="AA45" s="52">
        <v>83686.9674078276</v>
      </c>
      <c r="AB45" s="52">
        <v>101785.70477649692</v>
      </c>
      <c r="AC45" s="52">
        <v>108711.06543606985</v>
      </c>
      <c r="AD45" s="52">
        <v>104377.46787951031</v>
      </c>
      <c r="AE45" s="55">
        <v>102638.10194678439</v>
      </c>
      <c r="AF45" s="55">
        <v>113701.45511967188</v>
      </c>
      <c r="AG45" s="76">
        <v>109452.62145771914</v>
      </c>
      <c r="AH45" s="52">
        <v>107427.62419960187</v>
      </c>
      <c r="AI45" s="52">
        <v>97535.100236206214</v>
      </c>
      <c r="AJ45" s="52">
        <v>95840.69261243433</v>
      </c>
      <c r="AK45" s="52">
        <v>98098.995731767151</v>
      </c>
      <c r="AL45" s="52">
        <v>103888.12489777863</v>
      </c>
      <c r="AM45" s="52">
        <v>93877.01935408439</v>
      </c>
      <c r="AN45" s="52">
        <v>95375.568905587075</v>
      </c>
      <c r="AO45" s="52">
        <v>94966.927211317976</v>
      </c>
      <c r="AP45" s="52">
        <v>95766.070596586811</v>
      </c>
      <c r="AQ45" s="52">
        <v>110307.1659247433</v>
      </c>
      <c r="AR45" s="52">
        <v>106875.30926031344</v>
      </c>
      <c r="AS45" s="52">
        <v>103677.06953694137</v>
      </c>
      <c r="AT45" s="52">
        <v>106509.25669721646</v>
      </c>
      <c r="AU45" s="52">
        <v>103537.89560406878</v>
      </c>
      <c r="AV45" s="52">
        <v>100349.0747235185</v>
      </c>
      <c r="AW45" s="52">
        <v>94562.858452299653</v>
      </c>
      <c r="AX45" s="52">
        <v>85168.803610280942</v>
      </c>
      <c r="AY45" s="52">
        <v>77273.116232237851</v>
      </c>
      <c r="AZ45" s="52">
        <v>74142.698369001911</v>
      </c>
      <c r="BA45" s="52">
        <v>73587.444683017427</v>
      </c>
      <c r="BB45" s="52">
        <v>63904.630520693587</v>
      </c>
      <c r="BC45" s="52">
        <v>67380.586611924839</v>
      </c>
      <c r="BD45" s="52">
        <v>52331.669477749441</v>
      </c>
      <c r="BE45" s="52">
        <v>56635.89421769599</v>
      </c>
      <c r="BF45" s="52">
        <v>47305.077412382729</v>
      </c>
      <c r="BG45" s="52">
        <v>50522.066632704824</v>
      </c>
      <c r="BH45" s="52">
        <v>53825.945809446479</v>
      </c>
      <c r="BI45" s="52">
        <v>54012.883546671888</v>
      </c>
      <c r="BJ45" s="52">
        <v>63059.83346362671</v>
      </c>
      <c r="BK45" s="52">
        <v>59286.180326882968</v>
      </c>
      <c r="BL45" s="52">
        <v>58337.099019569163</v>
      </c>
      <c r="BM45" s="52">
        <v>59769.582025271528</v>
      </c>
      <c r="BN45" s="52">
        <v>62574.599231501648</v>
      </c>
      <c r="BO45" s="52">
        <v>60409.232461079453</v>
      </c>
      <c r="BP45" s="52">
        <v>61801.902933246223</v>
      </c>
      <c r="BQ45" s="52">
        <v>59682.730505676634</v>
      </c>
      <c r="BR45" s="52">
        <v>59078.490046756036</v>
      </c>
      <c r="BS45" s="52">
        <v>54549.794765581704</v>
      </c>
      <c r="BT45" s="52">
        <v>55421.082310405662</v>
      </c>
      <c r="BU45" s="52">
        <v>69285.941733017491</v>
      </c>
      <c r="BV45" s="52">
        <v>53227.897403973569</v>
      </c>
      <c r="BW45" s="52">
        <v>57258.452592395268</v>
      </c>
      <c r="BX45" s="52">
        <v>55574.580947562841</v>
      </c>
      <c r="BY45" s="52">
        <v>55015.801415255715</v>
      </c>
      <c r="BZ45" s="52">
        <v>55679.252420939971</v>
      </c>
      <c r="CA45" s="52">
        <v>54164.803179884737</v>
      </c>
      <c r="CB45" s="52">
        <v>55100.873822430876</v>
      </c>
      <c r="CC45" s="52">
        <v>56297.471547733192</v>
      </c>
      <c r="CD45" s="52">
        <v>52942.079114367138</v>
      </c>
      <c r="CE45" s="52">
        <v>51432.019607114999</v>
      </c>
      <c r="CF45" s="52">
        <v>60538.065129484006</v>
      </c>
      <c r="CG45" s="52">
        <v>61878.881572812686</v>
      </c>
      <c r="CH45" s="52">
        <v>54323.393748100949</v>
      </c>
      <c r="CI45" s="52">
        <v>73787.629785697558</v>
      </c>
      <c r="CJ45" s="52">
        <v>71549.757824738146</v>
      </c>
      <c r="CK45" s="52">
        <v>77606.383377185484</v>
      </c>
      <c r="CL45" s="52">
        <v>63321.297541147564</v>
      </c>
      <c r="CM45" s="52">
        <v>64902.684066333095</v>
      </c>
      <c r="CN45" s="52">
        <v>67640.266431736571</v>
      </c>
      <c r="CO45" s="52">
        <v>68033.211193979689</v>
      </c>
      <c r="CP45" s="52">
        <v>66748.02051421853</v>
      </c>
      <c r="CQ45" s="52">
        <v>98351.723268758287</v>
      </c>
      <c r="CR45" s="52">
        <v>99498.442517818592</v>
      </c>
      <c r="CS45" s="52">
        <v>74941.516052851177</v>
      </c>
      <c r="CT45" s="52">
        <v>84584.771947819332</v>
      </c>
      <c r="CU45" s="52">
        <v>93401.976990724681</v>
      </c>
      <c r="CV45" s="52">
        <v>97127.70397339089</v>
      </c>
      <c r="CW45" s="52">
        <v>90976.083382537661</v>
      </c>
      <c r="CX45" s="52">
        <v>98828.247562139746</v>
      </c>
      <c r="CY45" s="52">
        <v>91326.942535603986</v>
      </c>
      <c r="CZ45" s="52">
        <v>95320.427954477331</v>
      </c>
      <c r="DA45" s="52">
        <v>108801.06762902519</v>
      </c>
      <c r="DB45" s="53">
        <v>103804.13415029467</v>
      </c>
      <c r="DC45" s="52">
        <v>108477.83277564563</v>
      </c>
      <c r="DD45" s="55">
        <v>111658.62875262782</v>
      </c>
      <c r="DE45" s="55">
        <v>88982.277074035694</v>
      </c>
      <c r="DF45" s="55">
        <v>65789.662217932986</v>
      </c>
      <c r="DG45" s="55">
        <v>68188.389262274941</v>
      </c>
      <c r="DH45" s="55">
        <v>67610.43749753655</v>
      </c>
      <c r="DI45" s="55">
        <v>66595.681760104853</v>
      </c>
      <c r="DJ45" s="55">
        <v>69052.180002533481</v>
      </c>
      <c r="DK45" s="55">
        <v>69799.823645020471</v>
      </c>
      <c r="DL45" s="55">
        <v>73720.523504359197</v>
      </c>
      <c r="DM45" s="55">
        <v>76048.06585681616</v>
      </c>
      <c r="DN45" s="55">
        <v>75383.263175529049</v>
      </c>
      <c r="DO45" s="55">
        <v>72523.94775815426</v>
      </c>
      <c r="DP45" s="55">
        <v>81326.801495869411</v>
      </c>
      <c r="DQ45" s="55">
        <v>76143.073868955005</v>
      </c>
      <c r="DR45" s="55">
        <v>66805.772321307973</v>
      </c>
      <c r="DS45" s="55">
        <v>68945.706899015102</v>
      </c>
      <c r="DT45" s="55">
        <v>52614.196386641517</v>
      </c>
      <c r="DU45" s="55">
        <v>58734.304237848024</v>
      </c>
      <c r="DV45" s="55">
        <v>61792.437893926137</v>
      </c>
      <c r="DW45" s="55">
        <v>62986.046291946383</v>
      </c>
      <c r="DX45" s="55">
        <v>64883.782868032249</v>
      </c>
    </row>
    <row r="46" spans="1:128" ht="17.25" customHeight="1">
      <c r="A46" s="37"/>
      <c r="B46" s="47"/>
      <c r="C46" s="78"/>
      <c r="D46" s="78"/>
      <c r="E46" s="78"/>
      <c r="F46" s="79"/>
      <c r="G46" s="78"/>
      <c r="H46" s="80"/>
      <c r="I46" s="78"/>
      <c r="J46" s="78"/>
      <c r="K46" s="78"/>
      <c r="L46" s="78"/>
      <c r="M46" s="79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81"/>
      <c r="AF46" s="81"/>
      <c r="AG46" s="82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9"/>
      <c r="DC46" s="78"/>
      <c r="DD46" s="81"/>
      <c r="DE46" s="81"/>
      <c r="DF46" s="81"/>
      <c r="DG46" s="81"/>
      <c r="DH46" s="81"/>
      <c r="DI46" s="81"/>
      <c r="DJ46" s="81"/>
      <c r="DK46" s="81"/>
      <c r="DL46" s="81"/>
      <c r="DM46" s="81"/>
      <c r="DN46" s="81"/>
      <c r="DO46" s="81"/>
      <c r="DP46" s="81"/>
      <c r="DQ46" s="81"/>
      <c r="DR46" s="81"/>
      <c r="DS46" s="81"/>
      <c r="DT46" s="81"/>
      <c r="DU46" s="81"/>
      <c r="DV46" s="81"/>
      <c r="DW46" s="81"/>
      <c r="DX46" s="81"/>
    </row>
    <row r="47" spans="1:128" ht="17.25" customHeight="1">
      <c r="A47" s="36" t="s">
        <v>47</v>
      </c>
      <c r="B47" s="42" t="s">
        <v>48</v>
      </c>
      <c r="C47" s="43">
        <v>231.56321800000001</v>
      </c>
      <c r="D47" s="43">
        <v>244.56903</v>
      </c>
      <c r="E47" s="43">
        <v>243.88480200000001</v>
      </c>
      <c r="F47" s="44">
        <v>894.87686329999997</v>
      </c>
      <c r="G47" s="43">
        <v>902.47286123000003</v>
      </c>
      <c r="H47" s="45">
        <v>913.28048660000002</v>
      </c>
      <c r="I47" s="43">
        <v>924.24705643000004</v>
      </c>
      <c r="J47" s="43">
        <v>935.94412235000004</v>
      </c>
      <c r="K47" s="43">
        <v>947.48504020000007</v>
      </c>
      <c r="L47" s="43">
        <v>958.67395076888897</v>
      </c>
      <c r="M47" s="44">
        <v>970.47936142111109</v>
      </c>
      <c r="N47" s="43">
        <v>982.71418112888898</v>
      </c>
      <c r="O47" s="43">
        <v>1029.9734679333333</v>
      </c>
      <c r="P47" s="43">
        <v>1039.2984984133332</v>
      </c>
      <c r="Q47" s="43">
        <v>1054.6342642622224</v>
      </c>
      <c r="R47" s="43">
        <v>1064.6590485788888</v>
      </c>
      <c r="S47" s="43">
        <v>1076.2280478177779</v>
      </c>
      <c r="T47" s="43">
        <v>1088.8792321111112</v>
      </c>
      <c r="U47" s="43">
        <v>1101.5320324188888</v>
      </c>
      <c r="V47" s="43">
        <v>1114.4294483033332</v>
      </c>
      <c r="W47" s="43">
        <v>1127.11884353</v>
      </c>
      <c r="X47" s="43">
        <v>1141.7175953866667</v>
      </c>
      <c r="Y47" s="43">
        <v>1158.3885001033332</v>
      </c>
      <c r="Z47" s="43">
        <v>1173.85555658</v>
      </c>
      <c r="AA47" s="43">
        <v>1192.1119814356903</v>
      </c>
      <c r="AB47" s="43">
        <v>1204.7922557448296</v>
      </c>
      <c r="AC47" s="43">
        <v>1219.8609252011217</v>
      </c>
      <c r="AD47" s="43">
        <v>1231.7610712585674</v>
      </c>
      <c r="AE47" s="46">
        <v>1236.045001036345</v>
      </c>
      <c r="AF47" s="46">
        <v>1261.7841879768891</v>
      </c>
      <c r="AG47" s="77">
        <v>1278.5503714638587</v>
      </c>
      <c r="AH47" s="43">
        <v>1292.6733276455918</v>
      </c>
      <c r="AI47" s="43">
        <v>1307.8143752879118</v>
      </c>
      <c r="AJ47" s="43">
        <v>1325.2377130349007</v>
      </c>
      <c r="AK47" s="43">
        <v>1340.5265307413711</v>
      </c>
      <c r="AL47" s="43">
        <v>1356.4140406065899</v>
      </c>
      <c r="AM47" s="43">
        <v>1371.9830373129037</v>
      </c>
      <c r="AN47" s="43">
        <v>1387.7294814627639</v>
      </c>
      <c r="AO47" s="43">
        <v>1391.9710411111112</v>
      </c>
      <c r="AP47" s="43">
        <v>1345.0189419933752</v>
      </c>
      <c r="AQ47" s="43">
        <v>1356.0663831839051</v>
      </c>
      <c r="AR47" s="43">
        <v>1372.5229543510598</v>
      </c>
      <c r="AS47" s="43">
        <v>1389.1917470284782</v>
      </c>
      <c r="AT47" s="43">
        <v>1406.7636767705512</v>
      </c>
      <c r="AU47" s="43">
        <v>1424.1167111904763</v>
      </c>
      <c r="AV47" s="43">
        <v>1438.8276591848639</v>
      </c>
      <c r="AW47" s="43">
        <v>1437.5671838838095</v>
      </c>
      <c r="AX47" s="43">
        <v>1532.8619360233331</v>
      </c>
      <c r="AY47" s="43">
        <v>1555.8646305122222</v>
      </c>
      <c r="AZ47" s="43">
        <v>1570.2510025755557</v>
      </c>
      <c r="BA47" s="43">
        <v>1586.1209918133334</v>
      </c>
      <c r="BB47" s="43">
        <v>742.05842346999998</v>
      </c>
      <c r="BC47" s="43">
        <v>747.63109256000007</v>
      </c>
      <c r="BD47" s="43">
        <v>759.73270224999999</v>
      </c>
      <c r="BE47" s="43">
        <v>772.19647421000002</v>
      </c>
      <c r="BF47" s="43">
        <v>783.64372535000007</v>
      </c>
      <c r="BG47" s="43">
        <v>795.03426162999995</v>
      </c>
      <c r="BH47" s="43">
        <v>806.36142286999996</v>
      </c>
      <c r="BI47" s="43">
        <v>817.11920386999998</v>
      </c>
      <c r="BJ47" s="43">
        <v>829.69099343000005</v>
      </c>
      <c r="BK47" s="43">
        <v>841.75958768999999</v>
      </c>
      <c r="BL47" s="43">
        <v>841.34192214999996</v>
      </c>
      <c r="BM47" s="43">
        <v>850.71337003999997</v>
      </c>
      <c r="BN47" s="43">
        <v>860.90493549999997</v>
      </c>
      <c r="BO47" s="43">
        <v>871.46817457999987</v>
      </c>
      <c r="BP47" s="43">
        <v>882.04527719000009</v>
      </c>
      <c r="BQ47" s="43">
        <v>892.00809130000005</v>
      </c>
      <c r="BR47" s="43">
        <v>903.91998393000006</v>
      </c>
      <c r="BS47" s="43">
        <v>913.01940185000001</v>
      </c>
      <c r="BT47" s="43">
        <v>921.02394779999997</v>
      </c>
      <c r="BU47" s="43">
        <v>929.69761502000006</v>
      </c>
      <c r="BV47" s="43">
        <v>941.94318427000007</v>
      </c>
      <c r="BW47" s="43">
        <v>951.54407246999995</v>
      </c>
      <c r="BX47" s="43">
        <v>951.26087802999996</v>
      </c>
      <c r="BY47" s="43">
        <v>960.51654225000004</v>
      </c>
      <c r="BZ47" s="43">
        <v>959.27091482999992</v>
      </c>
      <c r="CA47" s="43">
        <v>968.69937096000001</v>
      </c>
      <c r="CB47" s="43">
        <v>976.84763184999997</v>
      </c>
      <c r="CC47" s="43">
        <v>987.94876218999991</v>
      </c>
      <c r="CD47" s="43">
        <v>997.67433128999994</v>
      </c>
      <c r="CE47" s="43">
        <v>1008.3339269400001</v>
      </c>
      <c r="CF47" s="43">
        <v>1018.04001825</v>
      </c>
      <c r="CG47" s="43">
        <v>1027.9046779100001</v>
      </c>
      <c r="CH47" s="43">
        <v>1034.54105153</v>
      </c>
      <c r="CI47" s="43">
        <v>1046.3292143400001</v>
      </c>
      <c r="CJ47" s="43">
        <v>1056.93696527</v>
      </c>
      <c r="CK47" s="43">
        <v>1068.1048831099999</v>
      </c>
      <c r="CL47" s="43">
        <v>1086.2447271100002</v>
      </c>
      <c r="CM47" s="43">
        <v>1094.89581032</v>
      </c>
      <c r="CN47" s="43">
        <v>1103.7077119</v>
      </c>
      <c r="CO47" s="43">
        <v>1114.0039380399999</v>
      </c>
      <c r="CP47" s="43">
        <v>1126.4172563299999</v>
      </c>
      <c r="CQ47" s="43">
        <v>1136.3494650599998</v>
      </c>
      <c r="CR47" s="43">
        <v>1148.6181616200001</v>
      </c>
      <c r="CS47" s="43">
        <v>1159.7702537600001</v>
      </c>
      <c r="CT47" s="43">
        <v>1170.5591787599999</v>
      </c>
      <c r="CU47" s="43">
        <v>1181.90419982</v>
      </c>
      <c r="CV47" s="43">
        <v>1190.8741275899999</v>
      </c>
      <c r="CW47" s="43">
        <v>1201.6446606699999</v>
      </c>
      <c r="CX47" s="43">
        <v>1213.0932805299999</v>
      </c>
      <c r="CY47" s="43">
        <v>1224.16639169</v>
      </c>
      <c r="CZ47" s="43">
        <v>1235.9602562800001</v>
      </c>
      <c r="DA47" s="43">
        <v>1250.3412743499998</v>
      </c>
      <c r="DB47" s="44">
        <v>1263.11193826</v>
      </c>
      <c r="DC47" s="43">
        <v>1275.6406891000001</v>
      </c>
      <c r="DD47" s="46">
        <v>1286.59783924</v>
      </c>
      <c r="DE47" s="46">
        <v>1297.00956477</v>
      </c>
      <c r="DF47" s="46">
        <v>1309.7397866099998</v>
      </c>
      <c r="DG47" s="46">
        <v>1321.1902400800002</v>
      </c>
      <c r="DH47" s="46">
        <v>1329.31778654</v>
      </c>
      <c r="DI47" s="46">
        <v>1337.5223003600001</v>
      </c>
      <c r="DJ47" s="46">
        <v>1348.4084109800001</v>
      </c>
      <c r="DK47" s="46">
        <v>1358.71483412</v>
      </c>
      <c r="DL47" s="46">
        <v>1367.46305525</v>
      </c>
      <c r="DM47" s="46">
        <v>1380.1434952499999</v>
      </c>
      <c r="DN47" s="46">
        <v>1392.2231166600002</v>
      </c>
      <c r="DO47" s="46">
        <v>1404.5468900500002</v>
      </c>
      <c r="DP47" s="46">
        <v>1413.72892305</v>
      </c>
      <c r="DQ47" s="46">
        <v>1419.5644658799999</v>
      </c>
      <c r="DR47" s="46">
        <v>1426.2431410899999</v>
      </c>
      <c r="DS47" s="46">
        <v>1439.1363995300001</v>
      </c>
      <c r="DT47" s="46">
        <v>1448.1125531499999</v>
      </c>
      <c r="DU47" s="46">
        <v>1459.4493050000001</v>
      </c>
      <c r="DV47" s="46">
        <v>1471.3457274500001</v>
      </c>
      <c r="DW47" s="46">
        <v>1481.4124169300001</v>
      </c>
      <c r="DX47" s="46">
        <v>1491.0998258900001</v>
      </c>
    </row>
    <row r="48" spans="1:128" ht="17.25" customHeight="1">
      <c r="A48" s="37"/>
      <c r="B48" s="47"/>
      <c r="C48" s="78"/>
      <c r="D48" s="78"/>
      <c r="E48" s="78"/>
      <c r="F48" s="79"/>
      <c r="G48" s="78"/>
      <c r="H48" s="80"/>
      <c r="I48" s="78"/>
      <c r="J48" s="78"/>
      <c r="K48" s="78"/>
      <c r="L48" s="78"/>
      <c r="M48" s="79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81"/>
      <c r="AF48" s="81"/>
      <c r="AG48" s="82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9"/>
      <c r="DC48" s="78"/>
      <c r="DD48" s="81"/>
      <c r="DE48" s="81"/>
      <c r="DF48" s="81"/>
      <c r="DG48" s="81"/>
      <c r="DH48" s="81"/>
      <c r="DI48" s="81"/>
      <c r="DJ48" s="81"/>
      <c r="DK48" s="81"/>
      <c r="DL48" s="81"/>
      <c r="DM48" s="81"/>
      <c r="DN48" s="81"/>
      <c r="DO48" s="81"/>
      <c r="DP48" s="81"/>
      <c r="DQ48" s="81"/>
      <c r="DR48" s="81"/>
      <c r="DS48" s="81"/>
      <c r="DT48" s="81"/>
      <c r="DU48" s="81"/>
      <c r="DV48" s="81"/>
      <c r="DW48" s="81"/>
      <c r="DX48" s="81"/>
    </row>
    <row r="49" spans="1:128" ht="17.25" customHeight="1">
      <c r="A49" s="36" t="s">
        <v>49</v>
      </c>
      <c r="B49" s="42" t="s">
        <v>50</v>
      </c>
      <c r="C49" s="43">
        <v>15645.512661406454</v>
      </c>
      <c r="D49" s="43">
        <v>15884.783669947929</v>
      </c>
      <c r="E49" s="43">
        <v>15153.842182608641</v>
      </c>
      <c r="F49" s="44">
        <v>15555.179380714215</v>
      </c>
      <c r="G49" s="43">
        <v>15292.70664958403</v>
      </c>
      <c r="H49" s="45">
        <v>14953.233001055829</v>
      </c>
      <c r="I49" s="43">
        <v>14949.287617767368</v>
      </c>
      <c r="J49" s="43">
        <v>14910.769174447587</v>
      </c>
      <c r="K49" s="43">
        <v>14835.403570225628</v>
      </c>
      <c r="L49" s="43">
        <v>14973.117719108574</v>
      </c>
      <c r="M49" s="44">
        <v>15410.342053047403</v>
      </c>
      <c r="N49" s="43">
        <v>15917.045083821948</v>
      </c>
      <c r="O49" s="43">
        <v>15643.62357843216</v>
      </c>
      <c r="P49" s="43">
        <v>15910.206036265174</v>
      </c>
      <c r="Q49" s="43">
        <v>16604.716301156575</v>
      </c>
      <c r="R49" s="43">
        <v>16569.771371776089</v>
      </c>
      <c r="S49" s="43">
        <v>16688.439361394347</v>
      </c>
      <c r="T49" s="43">
        <v>17479.208170804999</v>
      </c>
      <c r="U49" s="43">
        <v>16594.99025579686</v>
      </c>
      <c r="V49" s="43">
        <v>16716.496205298907</v>
      </c>
      <c r="W49" s="43">
        <v>16465.24152062762</v>
      </c>
      <c r="X49" s="43">
        <v>16478.725589911319</v>
      </c>
      <c r="Y49" s="43">
        <v>16614.809302686383</v>
      </c>
      <c r="Z49" s="43">
        <v>16325.490808256562</v>
      </c>
      <c r="AA49" s="43">
        <v>16380.635298681034</v>
      </c>
      <c r="AB49" s="43">
        <v>16722.130606199535</v>
      </c>
      <c r="AC49" s="43">
        <v>16622.821207805198</v>
      </c>
      <c r="AD49" s="43">
        <v>17046.157512781752</v>
      </c>
      <c r="AE49" s="46">
        <v>17264.306770457344</v>
      </c>
      <c r="AF49" s="46">
        <v>17498.136859660164</v>
      </c>
      <c r="AG49" s="77">
        <v>16698.808618465773</v>
      </c>
      <c r="AH49" s="43">
        <v>17100.436710464823</v>
      </c>
      <c r="AI49" s="43">
        <v>16746.070150179548</v>
      </c>
      <c r="AJ49" s="43">
        <v>1127.4601422405112</v>
      </c>
      <c r="AK49" s="43">
        <v>1095.5860619152888</v>
      </c>
      <c r="AL49" s="43">
        <v>1328.9540850303999</v>
      </c>
      <c r="AM49" s="43">
        <v>1211.6644621771668</v>
      </c>
      <c r="AN49" s="43">
        <v>1171.1074587792891</v>
      </c>
      <c r="AO49" s="43">
        <v>1236.2121890800224</v>
      </c>
      <c r="AP49" s="43">
        <v>1234.8537371959333</v>
      </c>
      <c r="AQ49" s="43">
        <v>1343.019678987924</v>
      </c>
      <c r="AR49" s="43">
        <v>1243.2708294678093</v>
      </c>
      <c r="AS49" s="43">
        <v>1279.8613689733668</v>
      </c>
      <c r="AT49" s="43">
        <v>1271.5996806622595</v>
      </c>
      <c r="AU49" s="43">
        <v>1199.1619262505569</v>
      </c>
      <c r="AV49" s="43">
        <v>1155.0305887734644</v>
      </c>
      <c r="AW49" s="43">
        <v>1139.6961893274311</v>
      </c>
      <c r="AX49" s="43">
        <v>1259.9482977386983</v>
      </c>
      <c r="AY49" s="43">
        <v>1238.3272744853004</v>
      </c>
      <c r="AZ49" s="43">
        <v>878.95489068434142</v>
      </c>
      <c r="BA49" s="43">
        <v>956.08903745806265</v>
      </c>
      <c r="BB49" s="43">
        <v>783.97270425570832</v>
      </c>
      <c r="BC49" s="43">
        <v>854.14120872096305</v>
      </c>
      <c r="BD49" s="43">
        <v>883.47022197736339</v>
      </c>
      <c r="BE49" s="43">
        <v>918.97752635636073</v>
      </c>
      <c r="BF49" s="43">
        <v>1006.803345868023</v>
      </c>
      <c r="BG49" s="43">
        <v>1541.7032591520708</v>
      </c>
      <c r="BH49" s="43">
        <v>1157.0924238882374</v>
      </c>
      <c r="BI49" s="43">
        <v>1220.1777750274027</v>
      </c>
      <c r="BJ49" s="43">
        <v>1247.2652278087021</v>
      </c>
      <c r="BK49" s="43">
        <v>1237.6344496282929</v>
      </c>
      <c r="BL49" s="43">
        <v>1219.0656411219168</v>
      </c>
      <c r="BM49" s="43">
        <v>1157.2090045506454</v>
      </c>
      <c r="BN49" s="43">
        <v>1256.4355875570463</v>
      </c>
      <c r="BO49" s="43">
        <v>1254.3869285360436</v>
      </c>
      <c r="BP49" s="43">
        <v>1302.1468264104776</v>
      </c>
      <c r="BQ49" s="43">
        <v>1217.2545327702653</v>
      </c>
      <c r="BR49" s="43">
        <v>1302.3310317796659</v>
      </c>
      <c r="BS49" s="43">
        <v>1204.6501408748975</v>
      </c>
      <c r="BT49" s="43">
        <v>1237.765141539488</v>
      </c>
      <c r="BU49" s="43">
        <v>1313.8005488732629</v>
      </c>
      <c r="BV49" s="43">
        <v>1182.4475531745416</v>
      </c>
      <c r="BW49" s="43">
        <v>1119.8991953549641</v>
      </c>
      <c r="BX49" s="43">
        <v>993.62369071162891</v>
      </c>
      <c r="BY49" s="43">
        <v>6420.4863756678606</v>
      </c>
      <c r="BZ49" s="43">
        <v>6486.7428962633339</v>
      </c>
      <c r="CA49" s="43">
        <v>6651.4769204397489</v>
      </c>
      <c r="CB49" s="43">
        <v>7714.8385189486571</v>
      </c>
      <c r="CC49" s="43">
        <v>7528.5721509488194</v>
      </c>
      <c r="CD49" s="43">
        <v>7609.5393174411147</v>
      </c>
      <c r="CE49" s="43">
        <v>7647.6678899913604</v>
      </c>
      <c r="CF49" s="43">
        <v>7764.8705142639292</v>
      </c>
      <c r="CG49" s="43">
        <v>7612.2662415359828</v>
      </c>
      <c r="CH49" s="43">
        <v>7669.7182570720006</v>
      </c>
      <c r="CI49" s="43">
        <v>8095.0391335804443</v>
      </c>
      <c r="CJ49" s="43">
        <v>7865.4789433237111</v>
      </c>
      <c r="CK49" s="43">
        <v>7890.0037322446178</v>
      </c>
      <c r="CL49" s="43">
        <v>8008.3467121284702</v>
      </c>
      <c r="CM49" s="43">
        <v>8646.3296934415921</v>
      </c>
      <c r="CN49" s="43">
        <v>7840.0146798454643</v>
      </c>
      <c r="CO49" s="43">
        <v>7766.9697828987692</v>
      </c>
      <c r="CP49" s="43">
        <v>8058.7182430322773</v>
      </c>
      <c r="CQ49" s="43">
        <v>8234.571529147137</v>
      </c>
      <c r="CR49" s="43">
        <v>8001.7661182826023</v>
      </c>
      <c r="CS49" s="43">
        <v>7978.7580518328195</v>
      </c>
      <c r="CT49" s="43">
        <v>8064.0392681820485</v>
      </c>
      <c r="CU49" s="43">
        <v>9343.9465719759646</v>
      </c>
      <c r="CV49" s="43">
        <v>9396.7240134001313</v>
      </c>
      <c r="CW49" s="43">
        <v>13780.199132482079</v>
      </c>
      <c r="CX49" s="43">
        <v>13694.15438558099</v>
      </c>
      <c r="CY49" s="43">
        <v>13561.030678638792</v>
      </c>
      <c r="CZ49" s="43">
        <v>13631.460155642533</v>
      </c>
      <c r="DA49" s="43">
        <v>13272.061651796099</v>
      </c>
      <c r="DB49" s="44">
        <v>13437.867494984626</v>
      </c>
      <c r="DC49" s="43">
        <v>13376.222837683907</v>
      </c>
      <c r="DD49" s="46">
        <v>14909.119321448543</v>
      </c>
      <c r="DE49" s="46">
        <v>15045.142499000014</v>
      </c>
      <c r="DF49" s="46">
        <v>17030.176292038144</v>
      </c>
      <c r="DG49" s="46">
        <v>17013.154985804216</v>
      </c>
      <c r="DH49" s="46">
        <v>17248.484776916484</v>
      </c>
      <c r="DI49" s="46">
        <v>17246.213901513034</v>
      </c>
      <c r="DJ49" s="46">
        <v>17316.854302356103</v>
      </c>
      <c r="DK49" s="46">
        <v>13829.275139381234</v>
      </c>
      <c r="DL49" s="46">
        <v>13926.674153755353</v>
      </c>
      <c r="DM49" s="46">
        <v>14026.051920884778</v>
      </c>
      <c r="DN49" s="46">
        <v>13993.503242497189</v>
      </c>
      <c r="DO49" s="46">
        <v>14008.446436449878</v>
      </c>
      <c r="DP49" s="46">
        <v>14807.128672268238</v>
      </c>
      <c r="DQ49" s="46">
        <v>15648.52590588326</v>
      </c>
      <c r="DR49" s="46">
        <v>15683.09577426965</v>
      </c>
      <c r="DS49" s="46">
        <v>11138.615411240744</v>
      </c>
      <c r="DT49" s="46">
        <v>11454.582084452775</v>
      </c>
      <c r="DU49" s="46">
        <v>11493.657605587368</v>
      </c>
      <c r="DV49" s="46">
        <v>11211.318724714867</v>
      </c>
      <c r="DW49" s="46">
        <v>11287.294820702169</v>
      </c>
      <c r="DX49" s="46">
        <v>11872.181735896005</v>
      </c>
    </row>
    <row r="50" spans="1:128" ht="17.25" customHeight="1">
      <c r="A50" s="37"/>
      <c r="B50" s="47"/>
      <c r="C50" s="78"/>
      <c r="D50" s="78"/>
      <c r="E50" s="78"/>
      <c r="F50" s="79"/>
      <c r="G50" s="78"/>
      <c r="H50" s="80"/>
      <c r="I50" s="78"/>
      <c r="J50" s="78"/>
      <c r="K50" s="78"/>
      <c r="L50" s="78"/>
      <c r="M50" s="79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81"/>
      <c r="AF50" s="81"/>
      <c r="AG50" s="82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9"/>
      <c r="DC50" s="78"/>
      <c r="DD50" s="81"/>
      <c r="DE50" s="81"/>
      <c r="DF50" s="81"/>
      <c r="DG50" s="81"/>
      <c r="DH50" s="81"/>
      <c r="DI50" s="81"/>
      <c r="DJ50" s="81"/>
      <c r="DK50" s="81"/>
      <c r="DL50" s="81"/>
      <c r="DM50" s="81"/>
      <c r="DN50" s="81"/>
      <c r="DO50" s="81"/>
      <c r="DP50" s="81"/>
      <c r="DQ50" s="81"/>
      <c r="DR50" s="81"/>
      <c r="DS50" s="81"/>
      <c r="DT50" s="81"/>
      <c r="DU50" s="81"/>
      <c r="DV50" s="81"/>
      <c r="DW50" s="81"/>
      <c r="DX50" s="81"/>
    </row>
    <row r="51" spans="1:128" ht="17.25" customHeight="1">
      <c r="A51" s="36" t="s">
        <v>51</v>
      </c>
      <c r="B51" s="42" t="s">
        <v>18</v>
      </c>
      <c r="C51" s="43">
        <v>38593.247237861709</v>
      </c>
      <c r="D51" s="43">
        <v>38677.340497140096</v>
      </c>
      <c r="E51" s="43">
        <v>42843.641158210005</v>
      </c>
      <c r="F51" s="44">
        <v>65483.236434659811</v>
      </c>
      <c r="G51" s="43">
        <v>64657.918560286758</v>
      </c>
      <c r="H51" s="45">
        <v>64909.87494291264</v>
      </c>
      <c r="I51" s="43">
        <v>66614.03196911265</v>
      </c>
      <c r="J51" s="43">
        <v>61194.403880325684</v>
      </c>
      <c r="K51" s="43">
        <v>61153.779540520707</v>
      </c>
      <c r="L51" s="43">
        <v>63267.283073639701</v>
      </c>
      <c r="M51" s="44">
        <v>68506.473766113093</v>
      </c>
      <c r="N51" s="43">
        <v>81825.475170299338</v>
      </c>
      <c r="O51" s="43">
        <v>73897.512442902123</v>
      </c>
      <c r="P51" s="43">
        <v>80482.069269630156</v>
      </c>
      <c r="Q51" s="43">
        <v>84050.252673433017</v>
      </c>
      <c r="R51" s="43">
        <v>83508.332175396252</v>
      </c>
      <c r="S51" s="43">
        <v>86283.661007009461</v>
      </c>
      <c r="T51" s="43">
        <v>84335.767344295877</v>
      </c>
      <c r="U51" s="43">
        <v>87801.587539537431</v>
      </c>
      <c r="V51" s="43">
        <v>84138.146538588568</v>
      </c>
      <c r="W51" s="43">
        <v>83924.254523185446</v>
      </c>
      <c r="X51" s="43">
        <v>89536.739291579681</v>
      </c>
      <c r="Y51" s="43">
        <v>88898.621396624178</v>
      </c>
      <c r="Z51" s="43">
        <v>97270.407194049927</v>
      </c>
      <c r="AA51" s="43">
        <v>105709.30663084517</v>
      </c>
      <c r="AB51" s="43">
        <v>92965.195511556536</v>
      </c>
      <c r="AC51" s="43">
        <v>99661.822357810452</v>
      </c>
      <c r="AD51" s="43">
        <v>103050.03455237173</v>
      </c>
      <c r="AE51" s="46">
        <v>94890.696139107196</v>
      </c>
      <c r="AF51" s="46">
        <v>98491.443921532758</v>
      </c>
      <c r="AG51" s="77">
        <v>100097.47735002411</v>
      </c>
      <c r="AH51" s="43">
        <v>96837.04364484665</v>
      </c>
      <c r="AI51" s="43">
        <v>98964.390651508802</v>
      </c>
      <c r="AJ51" s="43">
        <v>117346.8929578658</v>
      </c>
      <c r="AK51" s="43">
        <v>111275.61328789066</v>
      </c>
      <c r="AL51" s="43">
        <v>107262.44080956784</v>
      </c>
      <c r="AM51" s="43">
        <v>113670.27935133062</v>
      </c>
      <c r="AN51" s="43">
        <v>113755.21719033859</v>
      </c>
      <c r="AO51" s="43">
        <v>117193.49835107665</v>
      </c>
      <c r="AP51" s="43">
        <v>114680.19077415405</v>
      </c>
      <c r="AQ51" s="43">
        <v>123147.90621819874</v>
      </c>
      <c r="AR51" s="43">
        <v>119425.2267136252</v>
      </c>
      <c r="AS51" s="43">
        <v>118576.46671077813</v>
      </c>
      <c r="AT51" s="43">
        <v>116573.48517141373</v>
      </c>
      <c r="AU51" s="43">
        <v>120426.57360885096</v>
      </c>
      <c r="AV51" s="43">
        <v>116359.87033590101</v>
      </c>
      <c r="AW51" s="43">
        <v>105825.28699763148</v>
      </c>
      <c r="AX51" s="43">
        <v>98288.130353572473</v>
      </c>
      <c r="AY51" s="43">
        <v>104969.86663035757</v>
      </c>
      <c r="AZ51" s="43">
        <v>103948.52686116811</v>
      </c>
      <c r="BA51" s="43">
        <v>106507.97710862385</v>
      </c>
      <c r="BB51" s="43">
        <v>105168.80115035707</v>
      </c>
      <c r="BC51" s="43">
        <v>103289.30802621595</v>
      </c>
      <c r="BD51" s="43">
        <v>101209.88974647276</v>
      </c>
      <c r="BE51" s="43">
        <v>101802.88519657716</v>
      </c>
      <c r="BF51" s="43">
        <v>102215.43641454133</v>
      </c>
      <c r="BG51" s="43">
        <v>103186.64767693872</v>
      </c>
      <c r="BH51" s="43">
        <v>98237.147598277501</v>
      </c>
      <c r="BI51" s="43">
        <v>110456.56631133109</v>
      </c>
      <c r="BJ51" s="43">
        <v>117905.54553182973</v>
      </c>
      <c r="BK51" s="43">
        <v>116040.77335440496</v>
      </c>
      <c r="BL51" s="43">
        <v>111607.27794559913</v>
      </c>
      <c r="BM51" s="43">
        <v>120807.88255158193</v>
      </c>
      <c r="BN51" s="43">
        <v>118421.7534043886</v>
      </c>
      <c r="BO51" s="43">
        <v>113453.92012670453</v>
      </c>
      <c r="BP51" s="43">
        <v>111410.28450875383</v>
      </c>
      <c r="BQ51" s="43">
        <v>108772.31658004419</v>
      </c>
      <c r="BR51" s="43">
        <v>100975.44984973417</v>
      </c>
      <c r="BS51" s="43">
        <v>103454.89570334017</v>
      </c>
      <c r="BT51" s="43">
        <v>99451.910636502347</v>
      </c>
      <c r="BU51" s="43">
        <v>112738.19159063847</v>
      </c>
      <c r="BV51" s="43">
        <v>92730.008417822915</v>
      </c>
      <c r="BW51" s="43">
        <v>101962.05765910193</v>
      </c>
      <c r="BX51" s="43">
        <v>110765.08047791531</v>
      </c>
      <c r="BY51" s="43">
        <v>111531.95376658885</v>
      </c>
      <c r="BZ51" s="43">
        <v>124500.70438389295</v>
      </c>
      <c r="CA51" s="43">
        <v>128817.85302633214</v>
      </c>
      <c r="CB51" s="43">
        <v>119372.22481696228</v>
      </c>
      <c r="CC51" s="43">
        <v>130596.76080115068</v>
      </c>
      <c r="CD51" s="43">
        <v>133632.61062397828</v>
      </c>
      <c r="CE51" s="43">
        <v>130688.20569288245</v>
      </c>
      <c r="CF51" s="43">
        <v>122836.55612158577</v>
      </c>
      <c r="CG51" s="43">
        <v>124753.3283890309</v>
      </c>
      <c r="CH51" s="43">
        <v>118691.79673997832</v>
      </c>
      <c r="CI51" s="43">
        <v>127483.06080769184</v>
      </c>
      <c r="CJ51" s="43">
        <v>128990.12625627106</v>
      </c>
      <c r="CK51" s="43">
        <v>123734.53352169989</v>
      </c>
      <c r="CL51" s="43">
        <v>127917.19779857068</v>
      </c>
      <c r="CM51" s="43">
        <v>124318.47468098615</v>
      </c>
      <c r="CN51" s="43">
        <v>129666.95852809249</v>
      </c>
      <c r="CO51" s="43">
        <v>110358.23086029646</v>
      </c>
      <c r="CP51" s="43">
        <v>101027.91452672864</v>
      </c>
      <c r="CQ51" s="43">
        <v>94486.307687178443</v>
      </c>
      <c r="CR51" s="43">
        <v>98994.926734894529</v>
      </c>
      <c r="CS51" s="43">
        <v>119669.25134560544</v>
      </c>
      <c r="CT51" s="43">
        <v>112193.33946003798</v>
      </c>
      <c r="CU51" s="43">
        <v>113894.3952691341</v>
      </c>
      <c r="CV51" s="43">
        <v>120406.59304772885</v>
      </c>
      <c r="CW51" s="43">
        <v>116101.81193159243</v>
      </c>
      <c r="CX51" s="43">
        <v>115245.58941464416</v>
      </c>
      <c r="CY51" s="43">
        <v>116335.2518167284</v>
      </c>
      <c r="CZ51" s="43">
        <v>130861.25681762684</v>
      </c>
      <c r="DA51" s="43">
        <v>111386.08029227542</v>
      </c>
      <c r="DB51" s="44">
        <v>113765.48877805106</v>
      </c>
      <c r="DC51" s="43">
        <v>112455.14903501561</v>
      </c>
      <c r="DD51" s="46">
        <v>126395.53454864303</v>
      </c>
      <c r="DE51" s="46">
        <v>124179.88455053105</v>
      </c>
      <c r="DF51" s="46">
        <v>149385.98101848501</v>
      </c>
      <c r="DG51" s="46">
        <v>141377.18825667602</v>
      </c>
      <c r="DH51" s="46">
        <v>146889.30273567344</v>
      </c>
      <c r="DI51" s="46">
        <v>147479.5134372098</v>
      </c>
      <c r="DJ51" s="46">
        <v>160816.50570887057</v>
      </c>
      <c r="DK51" s="46">
        <v>157793.49341056636</v>
      </c>
      <c r="DL51" s="46">
        <v>171512.83087663387</v>
      </c>
      <c r="DM51" s="46">
        <v>157745.23645916328</v>
      </c>
      <c r="DN51" s="46">
        <v>154713.47998257953</v>
      </c>
      <c r="DO51" s="46">
        <v>156186.94840728308</v>
      </c>
      <c r="DP51" s="46">
        <v>157090.14973219205</v>
      </c>
      <c r="DQ51" s="46">
        <v>148746.24105407996</v>
      </c>
      <c r="DR51" s="46">
        <v>135821.40477458693</v>
      </c>
      <c r="DS51" s="46">
        <v>129463.31401157564</v>
      </c>
      <c r="DT51" s="46">
        <v>139096.1029056301</v>
      </c>
      <c r="DU51" s="46">
        <v>128148.1954642389</v>
      </c>
      <c r="DV51" s="46">
        <v>120749.79546275982</v>
      </c>
      <c r="DW51" s="46">
        <v>119198.50799540449</v>
      </c>
      <c r="DX51" s="46">
        <v>121280.93846981676</v>
      </c>
    </row>
    <row r="52" spans="1:128" ht="17.25" customHeight="1">
      <c r="A52" s="37"/>
      <c r="B52" s="83"/>
      <c r="C52" s="78"/>
      <c r="D52" s="78"/>
      <c r="E52" s="78"/>
      <c r="F52" s="79"/>
      <c r="G52" s="78"/>
      <c r="H52" s="80"/>
      <c r="I52" s="78"/>
      <c r="J52" s="78"/>
      <c r="K52" s="78"/>
      <c r="L52" s="78"/>
      <c r="M52" s="79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81"/>
      <c r="AF52" s="81"/>
      <c r="AG52" s="82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9"/>
      <c r="DC52" s="78"/>
      <c r="DD52" s="81"/>
      <c r="DE52" s="81"/>
      <c r="DF52" s="81"/>
      <c r="DG52" s="81"/>
      <c r="DH52" s="81"/>
      <c r="DI52" s="81"/>
      <c r="DJ52" s="81"/>
      <c r="DK52" s="81"/>
      <c r="DL52" s="81"/>
      <c r="DM52" s="81"/>
      <c r="DN52" s="81"/>
      <c r="DO52" s="81"/>
      <c r="DP52" s="81"/>
      <c r="DQ52" s="81"/>
      <c r="DR52" s="81"/>
      <c r="DS52" s="81"/>
      <c r="DT52" s="81"/>
      <c r="DU52" s="81"/>
      <c r="DV52" s="81"/>
      <c r="DW52" s="81"/>
      <c r="DX52" s="81"/>
    </row>
    <row r="53" spans="1:128" ht="17.25" customHeight="1">
      <c r="A53" s="36" t="s">
        <v>52</v>
      </c>
      <c r="B53" s="42" t="s">
        <v>22</v>
      </c>
      <c r="C53" s="43">
        <v>0</v>
      </c>
      <c r="D53" s="43">
        <v>0</v>
      </c>
      <c r="E53" s="43">
        <v>0</v>
      </c>
      <c r="F53" s="44">
        <v>0</v>
      </c>
      <c r="G53" s="43">
        <v>0</v>
      </c>
      <c r="H53" s="45">
        <v>0</v>
      </c>
      <c r="I53" s="43">
        <v>0</v>
      </c>
      <c r="J53" s="43">
        <v>0</v>
      </c>
      <c r="K53" s="43">
        <v>0</v>
      </c>
      <c r="L53" s="43">
        <v>0</v>
      </c>
      <c r="M53" s="44">
        <v>0</v>
      </c>
      <c r="N53" s="43">
        <v>0</v>
      </c>
      <c r="O53" s="43">
        <v>0</v>
      </c>
      <c r="P53" s="43">
        <v>0</v>
      </c>
      <c r="Q53" s="43">
        <v>0</v>
      </c>
      <c r="R53" s="43">
        <v>0</v>
      </c>
      <c r="S53" s="43">
        <v>0</v>
      </c>
      <c r="T53" s="43">
        <v>0</v>
      </c>
      <c r="U53" s="43">
        <v>0</v>
      </c>
      <c r="V53" s="43">
        <v>0</v>
      </c>
      <c r="W53" s="43">
        <v>0</v>
      </c>
      <c r="X53" s="43">
        <v>0</v>
      </c>
      <c r="Y53" s="43">
        <v>0</v>
      </c>
      <c r="Z53" s="43">
        <v>0</v>
      </c>
      <c r="AA53" s="43">
        <v>0</v>
      </c>
      <c r="AB53" s="43">
        <v>0</v>
      </c>
      <c r="AC53" s="43">
        <v>0</v>
      </c>
      <c r="AD53" s="43">
        <v>0</v>
      </c>
      <c r="AE53" s="46">
        <v>0</v>
      </c>
      <c r="AF53" s="46">
        <v>0</v>
      </c>
      <c r="AG53" s="77">
        <v>0</v>
      </c>
      <c r="AH53" s="43">
        <v>0</v>
      </c>
      <c r="AI53" s="43">
        <v>0</v>
      </c>
      <c r="AJ53" s="43">
        <v>0</v>
      </c>
      <c r="AK53" s="43">
        <v>0</v>
      </c>
      <c r="AL53" s="43">
        <v>0</v>
      </c>
      <c r="AM53" s="43">
        <v>0</v>
      </c>
      <c r="AN53" s="43">
        <v>0</v>
      </c>
      <c r="AO53" s="43">
        <v>0</v>
      </c>
      <c r="AP53" s="43">
        <v>0</v>
      </c>
      <c r="AQ53" s="43">
        <v>0</v>
      </c>
      <c r="AR53" s="43">
        <v>0</v>
      </c>
      <c r="AS53" s="43">
        <v>0</v>
      </c>
      <c r="AT53" s="43">
        <v>0</v>
      </c>
      <c r="AU53" s="43">
        <v>0</v>
      </c>
      <c r="AV53" s="43">
        <v>0</v>
      </c>
      <c r="AW53" s="43">
        <v>0</v>
      </c>
      <c r="AX53" s="43">
        <v>0</v>
      </c>
      <c r="AY53" s="43">
        <v>0</v>
      </c>
      <c r="AZ53" s="43">
        <v>0</v>
      </c>
      <c r="BA53" s="43">
        <v>0</v>
      </c>
      <c r="BB53" s="43">
        <v>0</v>
      </c>
      <c r="BC53" s="43">
        <v>0</v>
      </c>
      <c r="BD53" s="43">
        <v>0</v>
      </c>
      <c r="BE53" s="43">
        <v>0</v>
      </c>
      <c r="BF53" s="43">
        <v>0</v>
      </c>
      <c r="BG53" s="43">
        <v>0</v>
      </c>
      <c r="BH53" s="43">
        <v>0</v>
      </c>
      <c r="BI53" s="43">
        <v>0</v>
      </c>
      <c r="BJ53" s="43">
        <v>0</v>
      </c>
      <c r="BK53" s="43">
        <v>0</v>
      </c>
      <c r="BL53" s="43">
        <v>0</v>
      </c>
      <c r="BM53" s="43">
        <v>0</v>
      </c>
      <c r="BN53" s="43">
        <v>0</v>
      </c>
      <c r="BO53" s="43">
        <v>0</v>
      </c>
      <c r="BP53" s="43">
        <v>0</v>
      </c>
      <c r="BQ53" s="43">
        <v>0</v>
      </c>
      <c r="BR53" s="43">
        <v>0</v>
      </c>
      <c r="BS53" s="43">
        <v>0</v>
      </c>
      <c r="BT53" s="43">
        <v>0</v>
      </c>
      <c r="BU53" s="43">
        <v>0</v>
      </c>
      <c r="BV53" s="43">
        <v>0</v>
      </c>
      <c r="BW53" s="43">
        <v>0</v>
      </c>
      <c r="BX53" s="43">
        <v>0</v>
      </c>
      <c r="BY53" s="43">
        <v>0</v>
      </c>
      <c r="BZ53" s="43">
        <v>0</v>
      </c>
      <c r="CA53" s="43">
        <v>0</v>
      </c>
      <c r="CB53" s="43">
        <v>0</v>
      </c>
      <c r="CC53" s="43">
        <v>0</v>
      </c>
      <c r="CD53" s="43">
        <v>0</v>
      </c>
      <c r="CE53" s="43">
        <v>0</v>
      </c>
      <c r="CF53" s="43">
        <v>0</v>
      </c>
      <c r="CG53" s="43">
        <v>0</v>
      </c>
      <c r="CH53" s="43">
        <v>0</v>
      </c>
      <c r="CI53" s="43">
        <v>0</v>
      </c>
      <c r="CJ53" s="43">
        <v>0</v>
      </c>
      <c r="CK53" s="43">
        <v>0</v>
      </c>
      <c r="CL53" s="43">
        <v>0</v>
      </c>
      <c r="CM53" s="43">
        <v>0</v>
      </c>
      <c r="CN53" s="43">
        <v>0</v>
      </c>
      <c r="CO53" s="43">
        <v>0</v>
      </c>
      <c r="CP53" s="43">
        <v>0</v>
      </c>
      <c r="CQ53" s="43">
        <v>0</v>
      </c>
      <c r="CR53" s="43">
        <v>0</v>
      </c>
      <c r="CS53" s="43">
        <v>0</v>
      </c>
      <c r="CT53" s="43">
        <v>0</v>
      </c>
      <c r="CU53" s="43">
        <v>0</v>
      </c>
      <c r="CV53" s="43">
        <v>0</v>
      </c>
      <c r="CW53" s="43">
        <v>0</v>
      </c>
      <c r="CX53" s="43">
        <v>0</v>
      </c>
      <c r="CY53" s="43">
        <v>0</v>
      </c>
      <c r="CZ53" s="43">
        <v>0</v>
      </c>
      <c r="DA53" s="43">
        <v>0</v>
      </c>
      <c r="DB53" s="44">
        <v>0</v>
      </c>
      <c r="DC53" s="43">
        <v>0</v>
      </c>
      <c r="DD53" s="46">
        <v>0</v>
      </c>
      <c r="DE53" s="46">
        <v>0</v>
      </c>
      <c r="DF53" s="46">
        <v>0</v>
      </c>
      <c r="DG53" s="46">
        <v>0</v>
      </c>
      <c r="DH53" s="46">
        <v>0</v>
      </c>
      <c r="DI53" s="46">
        <v>0</v>
      </c>
      <c r="DJ53" s="46">
        <v>0</v>
      </c>
      <c r="DK53" s="46">
        <v>0</v>
      </c>
      <c r="DL53" s="46">
        <v>0</v>
      </c>
      <c r="DM53" s="46">
        <v>0</v>
      </c>
      <c r="DN53" s="46">
        <v>0</v>
      </c>
      <c r="DO53" s="46">
        <v>0</v>
      </c>
      <c r="DP53" s="46">
        <v>0</v>
      </c>
      <c r="DQ53" s="46">
        <v>0</v>
      </c>
      <c r="DR53" s="46">
        <v>0</v>
      </c>
      <c r="DS53" s="46">
        <v>0</v>
      </c>
      <c r="DT53" s="46">
        <v>0</v>
      </c>
      <c r="DU53" s="46">
        <v>0</v>
      </c>
      <c r="DV53" s="46">
        <v>0</v>
      </c>
      <c r="DW53" s="46">
        <v>0</v>
      </c>
      <c r="DX53" s="46">
        <v>0</v>
      </c>
    </row>
    <row r="54" spans="1:128" ht="17.25" customHeight="1">
      <c r="A54" s="37"/>
      <c r="B54" s="47"/>
      <c r="C54" s="78"/>
      <c r="D54" s="78"/>
      <c r="E54" s="78"/>
      <c r="F54" s="79"/>
      <c r="G54" s="78"/>
      <c r="H54" s="80"/>
      <c r="I54" s="78"/>
      <c r="J54" s="78"/>
      <c r="K54" s="78"/>
      <c r="L54" s="78"/>
      <c r="M54" s="79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81"/>
      <c r="AF54" s="81"/>
      <c r="AG54" s="82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9"/>
      <c r="DC54" s="78"/>
      <c r="DD54" s="81"/>
      <c r="DE54" s="81"/>
      <c r="DF54" s="81"/>
      <c r="DG54" s="81"/>
      <c r="DH54" s="81"/>
      <c r="DI54" s="81"/>
      <c r="DJ54" s="81"/>
      <c r="DK54" s="81"/>
      <c r="DL54" s="81"/>
      <c r="DM54" s="81"/>
      <c r="DN54" s="81"/>
      <c r="DO54" s="81"/>
      <c r="DP54" s="81"/>
      <c r="DQ54" s="81"/>
      <c r="DR54" s="81"/>
      <c r="DS54" s="81"/>
      <c r="DT54" s="81"/>
      <c r="DU54" s="81"/>
      <c r="DV54" s="81"/>
      <c r="DW54" s="81"/>
      <c r="DX54" s="81"/>
    </row>
    <row r="55" spans="1:128" ht="17.25" customHeight="1">
      <c r="A55" s="36" t="s">
        <v>53</v>
      </c>
      <c r="B55" s="42" t="s">
        <v>24</v>
      </c>
      <c r="C55" s="43">
        <v>29432.767018766855</v>
      </c>
      <c r="D55" s="43">
        <v>34260.080803627447</v>
      </c>
      <c r="E55" s="43">
        <v>33736.445753137697</v>
      </c>
      <c r="F55" s="44">
        <v>30869.665977368513</v>
      </c>
      <c r="G55" s="43">
        <v>33148.508443650164</v>
      </c>
      <c r="H55" s="45">
        <v>32103.114393552522</v>
      </c>
      <c r="I55" s="43">
        <v>30169.13539053157</v>
      </c>
      <c r="J55" s="43">
        <v>39529.378811924573</v>
      </c>
      <c r="K55" s="43">
        <v>40813.964159177995</v>
      </c>
      <c r="L55" s="43">
        <v>38298.472398335762</v>
      </c>
      <c r="M55" s="44">
        <v>42561.914226997869</v>
      </c>
      <c r="N55" s="43">
        <v>39547.513947527019</v>
      </c>
      <c r="O55" s="43">
        <v>34322.485455183065</v>
      </c>
      <c r="P55" s="43">
        <v>23458.447846964125</v>
      </c>
      <c r="Q55" s="43">
        <v>22783.893341378978</v>
      </c>
      <c r="R55" s="43">
        <v>28642.687883647355</v>
      </c>
      <c r="S55" s="43">
        <v>25554.180948222551</v>
      </c>
      <c r="T55" s="43">
        <v>28986.653275119956</v>
      </c>
      <c r="U55" s="43">
        <v>23144.521802052503</v>
      </c>
      <c r="V55" s="43">
        <v>24778.631760438147</v>
      </c>
      <c r="W55" s="43">
        <v>25578.83426078095</v>
      </c>
      <c r="X55" s="43">
        <v>28469.195348005636</v>
      </c>
      <c r="Y55" s="43">
        <v>35207.911461794189</v>
      </c>
      <c r="Z55" s="43">
        <v>29022.884805908736</v>
      </c>
      <c r="AA55" s="43">
        <v>39967.940543216449</v>
      </c>
      <c r="AB55" s="43">
        <v>38952.669907664116</v>
      </c>
      <c r="AC55" s="43">
        <v>35611.417045563867</v>
      </c>
      <c r="AD55" s="43">
        <v>33834.882104414784</v>
      </c>
      <c r="AE55" s="46">
        <v>39070.798615132757</v>
      </c>
      <c r="AF55" s="46">
        <v>34309.875560910383</v>
      </c>
      <c r="AG55" s="77">
        <v>30761.533252157133</v>
      </c>
      <c r="AH55" s="43">
        <v>30209.616689337126</v>
      </c>
      <c r="AI55" s="43">
        <v>44387.928754471606</v>
      </c>
      <c r="AJ55" s="43">
        <v>40145.866677087492</v>
      </c>
      <c r="AK55" s="43">
        <v>37941.127663167666</v>
      </c>
      <c r="AL55" s="43">
        <v>40551.299268888004</v>
      </c>
      <c r="AM55" s="43">
        <v>43238.137322506242</v>
      </c>
      <c r="AN55" s="43">
        <v>42618.980175564284</v>
      </c>
      <c r="AO55" s="43">
        <v>44457.242976324567</v>
      </c>
      <c r="AP55" s="43">
        <v>39691.1360705482</v>
      </c>
      <c r="AQ55" s="43">
        <v>59777.699357459212</v>
      </c>
      <c r="AR55" s="43">
        <v>44315.485858984328</v>
      </c>
      <c r="AS55" s="43">
        <v>50022.483865121387</v>
      </c>
      <c r="AT55" s="43">
        <v>45071.427850664673</v>
      </c>
      <c r="AU55" s="43">
        <v>44825.023681978993</v>
      </c>
      <c r="AV55" s="43">
        <v>45723.11009277204</v>
      </c>
      <c r="AW55" s="43">
        <v>56623.470659186809</v>
      </c>
      <c r="AX55" s="43">
        <v>58954.183824958382</v>
      </c>
      <c r="AY55" s="43">
        <v>71511.057699533572</v>
      </c>
      <c r="AZ55" s="43">
        <v>90538.775278142028</v>
      </c>
      <c r="BA55" s="43">
        <v>96306.272537237586</v>
      </c>
      <c r="BB55" s="43">
        <v>77032.912200377803</v>
      </c>
      <c r="BC55" s="43">
        <v>81370.840048575323</v>
      </c>
      <c r="BD55" s="43">
        <v>78336.510964634406</v>
      </c>
      <c r="BE55" s="43">
        <v>99663.735643111504</v>
      </c>
      <c r="BF55" s="43">
        <v>111707.05893216262</v>
      </c>
      <c r="BG55" s="43">
        <v>123272.0779647421</v>
      </c>
      <c r="BH55" s="43">
        <v>137833.12623258727</v>
      </c>
      <c r="BI55" s="43">
        <v>143953.15384429533</v>
      </c>
      <c r="BJ55" s="43">
        <v>178862.29597032876</v>
      </c>
      <c r="BK55" s="43">
        <v>169154.96589423789</v>
      </c>
      <c r="BL55" s="43">
        <v>160607.1231365795</v>
      </c>
      <c r="BM55" s="43">
        <v>164575.23255486466</v>
      </c>
      <c r="BN55" s="43">
        <v>179484.48929827844</v>
      </c>
      <c r="BO55" s="43">
        <v>196442.74826099002</v>
      </c>
      <c r="BP55" s="43">
        <v>164531.17855713627</v>
      </c>
      <c r="BQ55" s="43">
        <v>204934.24004247849</v>
      </c>
      <c r="BR55" s="43">
        <v>232314.69118893062</v>
      </c>
      <c r="BS55" s="43">
        <v>236566.50196854505</v>
      </c>
      <c r="BT55" s="43">
        <v>228442.52946675199</v>
      </c>
      <c r="BU55" s="43">
        <v>262787.18552714447</v>
      </c>
      <c r="BV55" s="43">
        <v>225701.43862436843</v>
      </c>
      <c r="BW55" s="43">
        <v>242684.51972220954</v>
      </c>
      <c r="BX55" s="43">
        <v>233419.56582643723</v>
      </c>
      <c r="BY55" s="43">
        <v>222553.99565980441</v>
      </c>
      <c r="BZ55" s="43">
        <v>280216.22471588483</v>
      </c>
      <c r="CA55" s="43">
        <v>258504.49647729652</v>
      </c>
      <c r="CB55" s="43">
        <v>238443.67931575485</v>
      </c>
      <c r="CC55" s="43">
        <v>291258.19929144433</v>
      </c>
      <c r="CD55" s="43">
        <v>331551.52239167277</v>
      </c>
      <c r="CE55" s="43">
        <v>365150.9206607173</v>
      </c>
      <c r="CF55" s="43">
        <v>331744.64526177425</v>
      </c>
      <c r="CG55" s="43">
        <v>306206.7874403724</v>
      </c>
      <c r="CH55" s="43">
        <v>326287.14330588136</v>
      </c>
      <c r="CI55" s="43">
        <v>345566.76871943782</v>
      </c>
      <c r="CJ55" s="43">
        <v>355620.70449500385</v>
      </c>
      <c r="CK55" s="43">
        <v>344224.6446809328</v>
      </c>
      <c r="CL55" s="43">
        <v>351250.84561238473</v>
      </c>
      <c r="CM55" s="43">
        <v>330178.31108843983</v>
      </c>
      <c r="CN55" s="43">
        <v>287721.32492861018</v>
      </c>
      <c r="CO55" s="43">
        <v>279939.08250933321</v>
      </c>
      <c r="CP55" s="43">
        <v>296836.98913296411</v>
      </c>
      <c r="CQ55" s="43">
        <v>297892.84432366665</v>
      </c>
      <c r="CR55" s="43">
        <v>307347.90835321526</v>
      </c>
      <c r="CS55" s="43">
        <v>284028.29083379696</v>
      </c>
      <c r="CT55" s="43">
        <v>296186.66098618211</v>
      </c>
      <c r="CU55" s="43">
        <v>294401.09124277084</v>
      </c>
      <c r="CV55" s="43">
        <v>313836.05786084075</v>
      </c>
      <c r="CW55" s="43">
        <v>367269.29246765771</v>
      </c>
      <c r="CX55" s="43">
        <v>360956.46484693687</v>
      </c>
      <c r="CY55" s="43">
        <v>310919.57905538724</v>
      </c>
      <c r="CZ55" s="43">
        <v>288355.94132487784</v>
      </c>
      <c r="DA55" s="43">
        <v>244096.76228233028</v>
      </c>
      <c r="DB55" s="44">
        <v>226887.54080734405</v>
      </c>
      <c r="DC55" s="43">
        <v>235220.8493683727</v>
      </c>
      <c r="DD55" s="46">
        <v>223332.05145226975</v>
      </c>
      <c r="DE55" s="46">
        <v>213015.07227861648</v>
      </c>
      <c r="DF55" s="46">
        <v>208067.28408345862</v>
      </c>
      <c r="DG55" s="46">
        <v>198664.07230677677</v>
      </c>
      <c r="DH55" s="46">
        <v>163011.89731705171</v>
      </c>
      <c r="DI55" s="46">
        <v>136937.24142526506</v>
      </c>
      <c r="DJ55" s="46">
        <v>168231.58288372419</v>
      </c>
      <c r="DK55" s="46">
        <v>151653.23715752174</v>
      </c>
      <c r="DL55" s="46">
        <v>139977.31040497901</v>
      </c>
      <c r="DM55" s="46">
        <v>147077.22059171399</v>
      </c>
      <c r="DN55" s="46">
        <v>146627.91770260001</v>
      </c>
      <c r="DO55" s="46">
        <v>148457.33312874945</v>
      </c>
      <c r="DP55" s="46">
        <v>181837.55940702357</v>
      </c>
      <c r="DQ55" s="46">
        <v>182150.91998237191</v>
      </c>
      <c r="DR55" s="46">
        <v>173382.35923417661</v>
      </c>
      <c r="DS55" s="46">
        <v>144842.61480010487</v>
      </c>
      <c r="DT55" s="46">
        <v>136691.45247165122</v>
      </c>
      <c r="DU55" s="46">
        <v>136396.17829938509</v>
      </c>
      <c r="DV55" s="46">
        <v>155476.07297999755</v>
      </c>
      <c r="DW55" s="46">
        <v>133018.6432050424</v>
      </c>
      <c r="DX55" s="46">
        <v>132037.4436814787</v>
      </c>
    </row>
    <row r="56" spans="1:128" ht="17.25" customHeight="1">
      <c r="A56" s="37"/>
      <c r="B56" s="47"/>
      <c r="C56" s="78"/>
      <c r="D56" s="78"/>
      <c r="E56" s="78"/>
      <c r="F56" s="79"/>
      <c r="G56" s="78"/>
      <c r="H56" s="80"/>
      <c r="I56" s="78"/>
      <c r="J56" s="78"/>
      <c r="K56" s="78"/>
      <c r="L56" s="78"/>
      <c r="M56" s="79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81"/>
      <c r="AF56" s="81"/>
      <c r="AG56" s="82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9"/>
      <c r="DC56" s="78"/>
      <c r="DD56" s="81"/>
      <c r="DE56" s="81"/>
      <c r="DF56" s="81"/>
      <c r="DG56" s="81"/>
      <c r="DH56" s="81"/>
      <c r="DI56" s="81"/>
      <c r="DJ56" s="81"/>
      <c r="DK56" s="81"/>
      <c r="DL56" s="81"/>
      <c r="DM56" s="81"/>
      <c r="DN56" s="81"/>
      <c r="DO56" s="81"/>
      <c r="DP56" s="81"/>
      <c r="DQ56" s="81"/>
      <c r="DR56" s="81"/>
      <c r="DS56" s="81"/>
      <c r="DT56" s="81"/>
      <c r="DU56" s="81"/>
      <c r="DV56" s="81"/>
      <c r="DW56" s="81"/>
      <c r="DX56" s="81"/>
    </row>
    <row r="57" spans="1:128" ht="17.25" customHeight="1">
      <c r="A57" s="36" t="s">
        <v>54</v>
      </c>
      <c r="B57" s="42" t="s">
        <v>55</v>
      </c>
      <c r="C57" s="43">
        <v>16158.678189872391</v>
      </c>
      <c r="D57" s="43">
        <v>15399.666391304083</v>
      </c>
      <c r="E57" s="43">
        <v>22031.435805337154</v>
      </c>
      <c r="F57" s="44">
        <v>21475.643292177294</v>
      </c>
      <c r="G57" s="43">
        <v>20607.766992034929</v>
      </c>
      <c r="H57" s="45">
        <v>19201.823949447185</v>
      </c>
      <c r="I57" s="43">
        <v>17793.633641827717</v>
      </c>
      <c r="J57" s="43">
        <v>19316.304427188974</v>
      </c>
      <c r="K57" s="43">
        <v>20013.990508662733</v>
      </c>
      <c r="L57" s="43">
        <v>20256.913851944213</v>
      </c>
      <c r="M57" s="44">
        <v>19950.461601384475</v>
      </c>
      <c r="N57" s="43">
        <v>20450.920981053732</v>
      </c>
      <c r="O57" s="43">
        <v>19805.145389509093</v>
      </c>
      <c r="P57" s="43">
        <v>21329.915646678241</v>
      </c>
      <c r="Q57" s="43">
        <v>21488.567996316975</v>
      </c>
      <c r="R57" s="43">
        <v>22923.550957587766</v>
      </c>
      <c r="S57" s="43">
        <v>21825.190813529563</v>
      </c>
      <c r="T57" s="43">
        <v>21701.793808469345</v>
      </c>
      <c r="U57" s="43">
        <v>20872.484472240048</v>
      </c>
      <c r="V57" s="43">
        <v>20463.48981438058</v>
      </c>
      <c r="W57" s="43">
        <v>22331.350880751113</v>
      </c>
      <c r="X57" s="43">
        <v>22285.405925518662</v>
      </c>
      <c r="Y57" s="43">
        <v>22020.184815563014</v>
      </c>
      <c r="Z57" s="43">
        <v>25267.34982926305</v>
      </c>
      <c r="AA57" s="43">
        <v>24608.293075993377</v>
      </c>
      <c r="AB57" s="43">
        <v>21855.939058989279</v>
      </c>
      <c r="AC57" s="43">
        <v>24601.761641271045</v>
      </c>
      <c r="AD57" s="43">
        <v>22669.225900420108</v>
      </c>
      <c r="AE57" s="46">
        <v>24127.530389359155</v>
      </c>
      <c r="AF57" s="46">
        <v>23603.189087562012</v>
      </c>
      <c r="AG57" s="77">
        <v>26253.53710648734</v>
      </c>
      <c r="AH57" s="43">
        <v>26265.073123399943</v>
      </c>
      <c r="AI57" s="43">
        <v>25663.53690178521</v>
      </c>
      <c r="AJ57" s="43">
        <v>25332.953733783797</v>
      </c>
      <c r="AK57" s="43">
        <v>25047.975926123618</v>
      </c>
      <c r="AL57" s="43">
        <v>26628.938733172014</v>
      </c>
      <c r="AM57" s="43">
        <v>25493.150156275744</v>
      </c>
      <c r="AN57" s="43">
        <v>25336.709046442629</v>
      </c>
      <c r="AO57" s="43">
        <v>24076.817668915755</v>
      </c>
      <c r="AP57" s="43">
        <v>26978.584588775855</v>
      </c>
      <c r="AQ57" s="43">
        <v>28156.884939248106</v>
      </c>
      <c r="AR57" s="43">
        <v>28644.84748098725</v>
      </c>
      <c r="AS57" s="43">
        <v>30566.384319011457</v>
      </c>
      <c r="AT57" s="43">
        <v>28545.864615857005</v>
      </c>
      <c r="AU57" s="43">
        <v>26934.996123423614</v>
      </c>
      <c r="AV57" s="43">
        <v>25841.93165764619</v>
      </c>
      <c r="AW57" s="43">
        <v>28092.860571302979</v>
      </c>
      <c r="AX57" s="43">
        <v>26292.40951873811</v>
      </c>
      <c r="AY57" s="43">
        <v>28037.893862271598</v>
      </c>
      <c r="AZ57" s="43">
        <v>26860.379091036237</v>
      </c>
      <c r="BA57" s="43">
        <v>30188.881181034689</v>
      </c>
      <c r="BB57" s="43">
        <v>27094.074399699584</v>
      </c>
      <c r="BC57" s="43">
        <v>25315.67576164853</v>
      </c>
      <c r="BD57" s="43">
        <v>26697.460388662541</v>
      </c>
      <c r="BE57" s="43">
        <v>26492.668315637879</v>
      </c>
      <c r="BF57" s="43">
        <v>24927.705293513598</v>
      </c>
      <c r="BG57" s="43">
        <v>26670.992764928367</v>
      </c>
      <c r="BH57" s="43">
        <v>26375.217146415311</v>
      </c>
      <c r="BI57" s="43">
        <v>24820.832289797665</v>
      </c>
      <c r="BJ57" s="43">
        <v>29511.327082950043</v>
      </c>
      <c r="BK57" s="43">
        <v>30383.526504520516</v>
      </c>
      <c r="BL57" s="43">
        <v>28105.254953831773</v>
      </c>
      <c r="BM57" s="43">
        <v>26388.752473113425</v>
      </c>
      <c r="BN57" s="43">
        <v>26902.131664199755</v>
      </c>
      <c r="BO57" s="43">
        <v>31140.300341097565</v>
      </c>
      <c r="BP57" s="43">
        <v>32235.78470779585</v>
      </c>
      <c r="BQ57" s="43">
        <v>32445.356367323093</v>
      </c>
      <c r="BR57" s="43">
        <v>30805.015896943492</v>
      </c>
      <c r="BS57" s="43">
        <v>32671.667518136597</v>
      </c>
      <c r="BT57" s="43">
        <v>43780.854184367941</v>
      </c>
      <c r="BU57" s="43">
        <v>31436.979178190988</v>
      </c>
      <c r="BV57" s="43">
        <v>38380.12334699653</v>
      </c>
      <c r="BW57" s="43">
        <v>36398.612039613196</v>
      </c>
      <c r="BX57" s="43">
        <v>35610.019238602908</v>
      </c>
      <c r="BY57" s="43">
        <v>28220.660586893697</v>
      </c>
      <c r="BZ57" s="43">
        <v>35548.391283481265</v>
      </c>
      <c r="CA57" s="43">
        <v>37072.284151340195</v>
      </c>
      <c r="CB57" s="43">
        <v>38910.345796089772</v>
      </c>
      <c r="CC57" s="43">
        <v>39404.278051939822</v>
      </c>
      <c r="CD57" s="43">
        <v>37722.337078564677</v>
      </c>
      <c r="CE57" s="43">
        <v>38363.013823103916</v>
      </c>
      <c r="CF57" s="43">
        <v>38726.190562285257</v>
      </c>
      <c r="CG57" s="43">
        <v>39682.82334167861</v>
      </c>
      <c r="CH57" s="43">
        <v>46399.182294254191</v>
      </c>
      <c r="CI57" s="43">
        <v>46430.379387273628</v>
      </c>
      <c r="CJ57" s="43">
        <v>41199.290900733613</v>
      </c>
      <c r="CK57" s="43">
        <v>41543.969723707953</v>
      </c>
      <c r="CL57" s="43">
        <v>40483.929504703643</v>
      </c>
      <c r="CM57" s="43">
        <v>40217.169470184948</v>
      </c>
      <c r="CN57" s="43">
        <v>41140.443707170554</v>
      </c>
      <c r="CO57" s="43">
        <v>47446.201200333257</v>
      </c>
      <c r="CP57" s="43">
        <v>46961.57136462153</v>
      </c>
      <c r="CQ57" s="43">
        <v>48254.780355956907</v>
      </c>
      <c r="CR57" s="43">
        <v>46443.40917528428</v>
      </c>
      <c r="CS57" s="43">
        <v>49848.44690615451</v>
      </c>
      <c r="CT57" s="43">
        <v>45063.887441249055</v>
      </c>
      <c r="CU57" s="43">
        <v>46124.190772908441</v>
      </c>
      <c r="CV57" s="43">
        <v>46152.672104306788</v>
      </c>
      <c r="CW57" s="43">
        <v>50117.451247433062</v>
      </c>
      <c r="CX57" s="43">
        <v>51724.260593636587</v>
      </c>
      <c r="CY57" s="43">
        <v>46208.060636966627</v>
      </c>
      <c r="CZ57" s="43">
        <v>39718.043248880866</v>
      </c>
      <c r="DA57" s="43">
        <v>38629.663142935802</v>
      </c>
      <c r="DB57" s="44">
        <v>37955.90510136378</v>
      </c>
      <c r="DC57" s="43">
        <v>37742.235100137405</v>
      </c>
      <c r="DD57" s="46">
        <v>38076.078846724471</v>
      </c>
      <c r="DE57" s="46">
        <v>38609.971275321041</v>
      </c>
      <c r="DF57" s="46">
        <v>38417.566021774794</v>
      </c>
      <c r="DG57" s="46">
        <v>39378.186523585653</v>
      </c>
      <c r="DH57" s="46">
        <v>40494.360367042915</v>
      </c>
      <c r="DI57" s="46">
        <v>42252.213296070215</v>
      </c>
      <c r="DJ57" s="46">
        <v>46875.94909998068</v>
      </c>
      <c r="DK57" s="46">
        <v>46117.34828008146</v>
      </c>
      <c r="DL57" s="46">
        <v>47696.622416991995</v>
      </c>
      <c r="DM57" s="46">
        <v>45307.899130647558</v>
      </c>
      <c r="DN57" s="46">
        <v>45006.518026723817</v>
      </c>
      <c r="DO57" s="46">
        <v>46593.618340221117</v>
      </c>
      <c r="DP57" s="46">
        <v>50613.797049734661</v>
      </c>
      <c r="DQ57" s="46">
        <v>51525.459408858595</v>
      </c>
      <c r="DR57" s="46">
        <v>45064.945020367886</v>
      </c>
      <c r="DS57" s="46">
        <v>48499.679774459939</v>
      </c>
      <c r="DT57" s="46">
        <v>46637.706944947604</v>
      </c>
      <c r="DU57" s="46">
        <v>49860.194877802373</v>
      </c>
      <c r="DV57" s="46">
        <v>50452.817612039871</v>
      </c>
      <c r="DW57" s="46">
        <v>50876.830689760667</v>
      </c>
      <c r="DX57" s="46">
        <v>53631.607438347703</v>
      </c>
    </row>
    <row r="58" spans="1:128" ht="17.25" customHeight="1">
      <c r="A58" s="37"/>
      <c r="B58" s="47"/>
      <c r="C58" s="78"/>
      <c r="D58" s="78"/>
      <c r="E58" s="78"/>
      <c r="F58" s="79"/>
      <c r="G58" s="78"/>
      <c r="H58" s="80"/>
      <c r="I58" s="78"/>
      <c r="J58" s="78"/>
      <c r="K58" s="78"/>
      <c r="L58" s="78"/>
      <c r="M58" s="79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81"/>
      <c r="AF58" s="81"/>
      <c r="AG58" s="82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9"/>
      <c r="DC58" s="78"/>
      <c r="DD58" s="81"/>
      <c r="DE58" s="81"/>
      <c r="DF58" s="81"/>
      <c r="DG58" s="81"/>
      <c r="DH58" s="81"/>
      <c r="DI58" s="81"/>
      <c r="DJ58" s="81"/>
      <c r="DK58" s="81"/>
      <c r="DL58" s="81"/>
      <c r="DM58" s="81"/>
      <c r="DN58" s="81"/>
      <c r="DO58" s="81"/>
      <c r="DP58" s="81"/>
      <c r="DQ58" s="81"/>
      <c r="DR58" s="81"/>
      <c r="DS58" s="81"/>
      <c r="DT58" s="81"/>
      <c r="DU58" s="81"/>
      <c r="DV58" s="81"/>
      <c r="DW58" s="81"/>
      <c r="DX58" s="81"/>
    </row>
    <row r="59" spans="1:128" ht="17.25" customHeight="1">
      <c r="A59" s="36" t="s">
        <v>56</v>
      </c>
      <c r="B59" s="42" t="s">
        <v>20</v>
      </c>
      <c r="C59" s="43">
        <v>40299.377312539364</v>
      </c>
      <c r="D59" s="43">
        <v>40897.174464550713</v>
      </c>
      <c r="E59" s="43">
        <v>41418.046998493701</v>
      </c>
      <c r="F59" s="44">
        <v>41431.841635135694</v>
      </c>
      <c r="G59" s="43">
        <v>41653.852711723099</v>
      </c>
      <c r="H59" s="45">
        <v>42382.352172430445</v>
      </c>
      <c r="I59" s="43">
        <v>42617.348218640211</v>
      </c>
      <c r="J59" s="43">
        <v>43614.156140104787</v>
      </c>
      <c r="K59" s="43">
        <v>43941.573180620879</v>
      </c>
      <c r="L59" s="43">
        <v>43933.029616701744</v>
      </c>
      <c r="M59" s="44">
        <v>44783.080922080873</v>
      </c>
      <c r="N59" s="43">
        <v>44195.840824197207</v>
      </c>
      <c r="O59" s="43">
        <v>43673.261159687172</v>
      </c>
      <c r="P59" s="43">
        <v>45224.515831074161</v>
      </c>
      <c r="Q59" s="43">
        <v>46849.720232299231</v>
      </c>
      <c r="R59" s="43">
        <v>46283.42460264438</v>
      </c>
      <c r="S59" s="43">
        <v>48014.658053635692</v>
      </c>
      <c r="T59" s="43">
        <v>49483.711488206434</v>
      </c>
      <c r="U59" s="43">
        <v>48476.295669645828</v>
      </c>
      <c r="V59" s="43">
        <v>49806.541415925356</v>
      </c>
      <c r="W59" s="43">
        <v>46843.666865092833</v>
      </c>
      <c r="X59" s="43">
        <v>47095.480653384591</v>
      </c>
      <c r="Y59" s="43">
        <v>47921.991783679747</v>
      </c>
      <c r="Z59" s="43">
        <v>48748.689920030221</v>
      </c>
      <c r="AA59" s="43">
        <v>49701.947383272287</v>
      </c>
      <c r="AB59" s="43">
        <v>50225.370442197789</v>
      </c>
      <c r="AC59" s="43">
        <v>50255.092954445507</v>
      </c>
      <c r="AD59" s="43">
        <v>50173.066566671099</v>
      </c>
      <c r="AE59" s="46">
        <v>51646.045959744595</v>
      </c>
      <c r="AF59" s="46">
        <v>52135.052324756274</v>
      </c>
      <c r="AG59" s="77">
        <v>51923.840327734593</v>
      </c>
      <c r="AH59" s="43">
        <v>54290.430311067721</v>
      </c>
      <c r="AI59" s="43">
        <v>54553.47210097991</v>
      </c>
      <c r="AJ59" s="43">
        <v>54781.930404075538</v>
      </c>
      <c r="AK59" s="43">
        <v>56291.891485824599</v>
      </c>
      <c r="AL59" s="43">
        <v>59034.14006419474</v>
      </c>
      <c r="AM59" s="43">
        <v>60336.762547660219</v>
      </c>
      <c r="AN59" s="43">
        <v>58433.737571185309</v>
      </c>
      <c r="AO59" s="43">
        <v>61722.657067999608</v>
      </c>
      <c r="AP59" s="43">
        <v>61121.022388491496</v>
      </c>
      <c r="AQ59" s="43">
        <v>64653.692893753156</v>
      </c>
      <c r="AR59" s="43">
        <v>65938.599478865523</v>
      </c>
      <c r="AS59" s="43">
        <v>67572.644090477799</v>
      </c>
      <c r="AT59" s="43">
        <v>68844.439888866429</v>
      </c>
      <c r="AU59" s="43">
        <v>70619.264637318702</v>
      </c>
      <c r="AV59" s="43">
        <v>71415.300964999711</v>
      </c>
      <c r="AW59" s="43">
        <v>71448.033640741909</v>
      </c>
      <c r="AX59" s="43">
        <v>71317.611680365444</v>
      </c>
      <c r="AY59" s="43">
        <v>71636.339654546551</v>
      </c>
      <c r="AZ59" s="43">
        <v>72364.164940520423</v>
      </c>
      <c r="BA59" s="43">
        <v>72729.831094379726</v>
      </c>
      <c r="BB59" s="43">
        <v>70480.727987459832</v>
      </c>
      <c r="BC59" s="43">
        <v>70526.35235032397</v>
      </c>
      <c r="BD59" s="43">
        <v>70569.078909740943</v>
      </c>
      <c r="BE59" s="43">
        <v>72014.339570399199</v>
      </c>
      <c r="BF59" s="43">
        <v>71967.09499391503</v>
      </c>
      <c r="BG59" s="43">
        <v>73271.353804589948</v>
      </c>
      <c r="BH59" s="43">
        <v>73849.64023806437</v>
      </c>
      <c r="BI59" s="43">
        <v>73862.058317793577</v>
      </c>
      <c r="BJ59" s="43">
        <v>77052.783139840336</v>
      </c>
      <c r="BK59" s="43">
        <v>79057.576617151513</v>
      </c>
      <c r="BL59" s="43">
        <v>77330.420374281064</v>
      </c>
      <c r="BM59" s="43">
        <v>78550.01557674598</v>
      </c>
      <c r="BN59" s="43">
        <v>78280.792370200521</v>
      </c>
      <c r="BO59" s="43">
        <v>79300.377539482477</v>
      </c>
      <c r="BP59" s="43">
        <v>84473.648619102474</v>
      </c>
      <c r="BQ59" s="43">
        <v>85038.856916136458</v>
      </c>
      <c r="BR59" s="43">
        <v>85694.832314834071</v>
      </c>
      <c r="BS59" s="43">
        <v>86701.463298792383</v>
      </c>
      <c r="BT59" s="43">
        <v>87084.157034179327</v>
      </c>
      <c r="BU59" s="43">
        <v>87096.469192007018</v>
      </c>
      <c r="BV59" s="43">
        <v>87336.869322237704</v>
      </c>
      <c r="BW59" s="43">
        <v>89036.787249494402</v>
      </c>
      <c r="BX59" s="43">
        <v>89235.76502342461</v>
      </c>
      <c r="BY59" s="43">
        <v>89112.41465863293</v>
      </c>
      <c r="BZ59" s="43">
        <v>92001.030889734742</v>
      </c>
      <c r="CA59" s="43">
        <v>92823.98516812356</v>
      </c>
      <c r="CB59" s="43">
        <v>94911.198696198524</v>
      </c>
      <c r="CC59" s="43">
        <v>92655.583889346046</v>
      </c>
      <c r="CD59" s="43">
        <v>93387.414470685457</v>
      </c>
      <c r="CE59" s="43">
        <v>94311.266267564584</v>
      </c>
      <c r="CF59" s="43">
        <v>96065.61365127757</v>
      </c>
      <c r="CG59" s="43">
        <v>96868.179552567482</v>
      </c>
      <c r="CH59" s="43">
        <v>99970.6883411335</v>
      </c>
      <c r="CI59" s="43">
        <v>102143.89863464859</v>
      </c>
      <c r="CJ59" s="43">
        <v>102986.73384132363</v>
      </c>
      <c r="CK59" s="43">
        <v>103873.18199425921</v>
      </c>
      <c r="CL59" s="43">
        <v>104115.39616690495</v>
      </c>
      <c r="CM59" s="43">
        <v>105223.37593117294</v>
      </c>
      <c r="CN59" s="43">
        <v>106183.2920679449</v>
      </c>
      <c r="CO59" s="43">
        <v>109157.30970641969</v>
      </c>
      <c r="CP59" s="43">
        <v>110133.52132883098</v>
      </c>
      <c r="CQ59" s="43">
        <v>112697.26542386685</v>
      </c>
      <c r="CR59" s="43">
        <v>114456.85917704883</v>
      </c>
      <c r="CS59" s="43">
        <v>115438.38624675125</v>
      </c>
      <c r="CT59" s="43">
        <v>114636.22307468319</v>
      </c>
      <c r="CU59" s="43">
        <v>115780.45646126535</v>
      </c>
      <c r="CV59" s="43">
        <v>116798.62575181546</v>
      </c>
      <c r="CW59" s="43">
        <v>116718.37460353736</v>
      </c>
      <c r="CX59" s="43">
        <v>115290.87593457245</v>
      </c>
      <c r="CY59" s="43">
        <v>115816.73350059979</v>
      </c>
      <c r="CZ59" s="43">
        <v>116900.34417156516</v>
      </c>
      <c r="DA59" s="43">
        <v>116443.72988501663</v>
      </c>
      <c r="DB59" s="44">
        <v>117713.06556413938</v>
      </c>
      <c r="DC59" s="43">
        <v>119477.91572915741</v>
      </c>
      <c r="DD59" s="46">
        <v>120389.23542704701</v>
      </c>
      <c r="DE59" s="46">
        <v>121335.87773175302</v>
      </c>
      <c r="DF59" s="46">
        <v>122443.84253953373</v>
      </c>
      <c r="DG59" s="46">
        <v>122754.56765158188</v>
      </c>
      <c r="DH59" s="46">
        <v>122338.8886387339</v>
      </c>
      <c r="DI59" s="46">
        <v>123098.98124813495</v>
      </c>
      <c r="DJ59" s="46">
        <v>122611.34617465544</v>
      </c>
      <c r="DK59" s="46">
        <v>122987.7419303114</v>
      </c>
      <c r="DL59" s="46">
        <v>124915.91391719096</v>
      </c>
      <c r="DM59" s="46">
        <v>125985.94252650176</v>
      </c>
      <c r="DN59" s="46">
        <v>128848.74416195994</v>
      </c>
      <c r="DO59" s="46">
        <v>131489.52230850048</v>
      </c>
      <c r="DP59" s="46">
        <v>137285.56936983249</v>
      </c>
      <c r="DQ59" s="46">
        <v>136257.13142404266</v>
      </c>
      <c r="DR59" s="46">
        <v>137734.56566677371</v>
      </c>
      <c r="DS59" s="46">
        <v>141397.33848139661</v>
      </c>
      <c r="DT59" s="46">
        <v>142752.56449091074</v>
      </c>
      <c r="DU59" s="46">
        <v>143026.6948692867</v>
      </c>
      <c r="DV59" s="46">
        <v>142541.43666835761</v>
      </c>
      <c r="DW59" s="46">
        <v>145192.01511508328</v>
      </c>
      <c r="DX59" s="46">
        <v>147509.15735366853</v>
      </c>
    </row>
    <row r="60" spans="1:128" ht="17.25" customHeight="1">
      <c r="A60" s="37"/>
      <c r="B60" s="47"/>
      <c r="C60" s="52"/>
      <c r="D60" s="52"/>
      <c r="E60" s="52"/>
      <c r="F60" s="53"/>
      <c r="G60" s="52"/>
      <c r="H60" s="54"/>
      <c r="I60" s="52"/>
      <c r="J60" s="52"/>
      <c r="K60" s="52"/>
      <c r="L60" s="52"/>
      <c r="M60" s="53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5"/>
      <c r="AF60" s="55"/>
      <c r="AG60" s="76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2"/>
      <c r="CA60" s="52"/>
      <c r="CB60" s="52"/>
      <c r="CC60" s="52"/>
      <c r="CD60" s="52"/>
      <c r="CE60" s="52"/>
      <c r="CF60" s="52"/>
      <c r="CG60" s="52"/>
      <c r="CH60" s="52"/>
      <c r="CI60" s="52"/>
      <c r="CJ60" s="52"/>
      <c r="CK60" s="52"/>
      <c r="CL60" s="52"/>
      <c r="CM60" s="52"/>
      <c r="CN60" s="52"/>
      <c r="CO60" s="52"/>
      <c r="CP60" s="52"/>
      <c r="CQ60" s="52"/>
      <c r="CR60" s="52"/>
      <c r="CS60" s="52"/>
      <c r="CT60" s="52"/>
      <c r="CU60" s="52"/>
      <c r="CV60" s="52"/>
      <c r="CW60" s="52"/>
      <c r="CX60" s="52"/>
      <c r="CY60" s="52"/>
      <c r="CZ60" s="52"/>
      <c r="DA60" s="52"/>
      <c r="DB60" s="53"/>
      <c r="DC60" s="52"/>
      <c r="DD60" s="55"/>
      <c r="DE60" s="55"/>
      <c r="DF60" s="55"/>
      <c r="DG60" s="55"/>
      <c r="DH60" s="55"/>
      <c r="DI60" s="55"/>
      <c r="DJ60" s="55"/>
      <c r="DK60" s="55"/>
      <c r="DL60" s="55"/>
      <c r="DM60" s="55"/>
      <c r="DN60" s="55"/>
      <c r="DO60" s="55"/>
      <c r="DP60" s="55"/>
      <c r="DQ60" s="55"/>
      <c r="DR60" s="55"/>
      <c r="DS60" s="55"/>
      <c r="DT60" s="55"/>
      <c r="DU60" s="55"/>
      <c r="DV60" s="55"/>
      <c r="DW60" s="55"/>
      <c r="DX60" s="55"/>
    </row>
    <row r="61" spans="1:128" ht="17.25" customHeight="1">
      <c r="A61" s="36"/>
      <c r="B61" s="42" t="s">
        <v>57</v>
      </c>
      <c r="C61" s="43">
        <v>471311.5679274908</v>
      </c>
      <c r="D61" s="43">
        <v>458405.79968156898</v>
      </c>
      <c r="E61" s="43">
        <v>471368.36615860113</v>
      </c>
      <c r="F61" s="44">
        <v>487597.2123353596</v>
      </c>
      <c r="G61" s="43">
        <v>490699.5337987378</v>
      </c>
      <c r="H61" s="45">
        <v>509422.0460164735</v>
      </c>
      <c r="I61" s="43">
        <v>496790.44643390819</v>
      </c>
      <c r="J61" s="43">
        <v>506831.09065121831</v>
      </c>
      <c r="K61" s="43">
        <v>536189.32489652047</v>
      </c>
      <c r="L61" s="43">
        <v>539946.71596931864</v>
      </c>
      <c r="M61" s="44">
        <v>536591.3487168093</v>
      </c>
      <c r="N61" s="43">
        <v>565086.1899789481</v>
      </c>
      <c r="O61" s="43">
        <v>553754.69138210919</v>
      </c>
      <c r="P61" s="43">
        <v>563618.70850807615</v>
      </c>
      <c r="Q61" s="43">
        <v>575394.00688601425</v>
      </c>
      <c r="R61" s="43">
        <v>605259.06121091812</v>
      </c>
      <c r="S61" s="43">
        <v>608440.06009224232</v>
      </c>
      <c r="T61" s="43">
        <v>637096.64951658109</v>
      </c>
      <c r="U61" s="43">
        <v>661145.88945898088</v>
      </c>
      <c r="V61" s="43">
        <v>633159.18726829987</v>
      </c>
      <c r="W61" s="43">
        <v>636947.78126271733</v>
      </c>
      <c r="X61" s="43">
        <v>655844.07052967488</v>
      </c>
      <c r="Y61" s="43">
        <v>662667.18795217026</v>
      </c>
      <c r="Z61" s="43">
        <v>664628.03592557285</v>
      </c>
      <c r="AA61" s="43">
        <v>695845.12316660327</v>
      </c>
      <c r="AB61" s="43">
        <v>714781.22866503743</v>
      </c>
      <c r="AC61" s="43">
        <v>729675.19286569417</v>
      </c>
      <c r="AD61" s="43">
        <v>737089.28856431844</v>
      </c>
      <c r="AE61" s="46">
        <v>740351.71166967158</v>
      </c>
      <c r="AF61" s="46">
        <v>780083.3295103102</v>
      </c>
      <c r="AG61" s="77">
        <v>758266.41427892959</v>
      </c>
      <c r="AH61" s="43">
        <v>788136.06321314129</v>
      </c>
      <c r="AI61" s="43">
        <v>784205.44569628616</v>
      </c>
      <c r="AJ61" s="43">
        <v>769965.96097749961</v>
      </c>
      <c r="AK61" s="43">
        <v>756096.52120624471</v>
      </c>
      <c r="AL61" s="43">
        <v>797078.898712961</v>
      </c>
      <c r="AM61" s="43">
        <v>810394.94968114293</v>
      </c>
      <c r="AN61" s="43">
        <v>828459.34888534085</v>
      </c>
      <c r="AO61" s="43">
        <v>819943.30276699422</v>
      </c>
      <c r="AP61" s="43">
        <v>803102.41851260676</v>
      </c>
      <c r="AQ61" s="43">
        <v>860616.11619385111</v>
      </c>
      <c r="AR61" s="43">
        <v>844613.98382920632</v>
      </c>
      <c r="AS61" s="43">
        <v>847548.11865086446</v>
      </c>
      <c r="AT61" s="43">
        <v>846906.62767194433</v>
      </c>
      <c r="AU61" s="43">
        <v>856623.22336508334</v>
      </c>
      <c r="AV61" s="43">
        <v>849664.16606785567</v>
      </c>
      <c r="AW61" s="43">
        <v>850875.33540781343</v>
      </c>
      <c r="AX61" s="43">
        <v>845763.63655023009</v>
      </c>
      <c r="AY61" s="43">
        <v>857777.29400556756</v>
      </c>
      <c r="AZ61" s="43">
        <v>873787.36227293161</v>
      </c>
      <c r="BA61" s="43">
        <v>878017.77051826671</v>
      </c>
      <c r="BB61" s="43">
        <v>860432.47357632231</v>
      </c>
      <c r="BC61" s="43">
        <v>860188.95408136863</v>
      </c>
      <c r="BD61" s="43">
        <v>848848.64170138247</v>
      </c>
      <c r="BE61" s="43">
        <v>894608.69760500453</v>
      </c>
      <c r="BF61" s="43">
        <v>915505.7386524789</v>
      </c>
      <c r="BG61" s="43">
        <v>937137.8134324369</v>
      </c>
      <c r="BH61" s="43">
        <v>958041.17727021279</v>
      </c>
      <c r="BI61" s="43">
        <v>958842.14554619312</v>
      </c>
      <c r="BJ61" s="43">
        <v>1070992.4571644114</v>
      </c>
      <c r="BK61" s="43">
        <v>1055271.1205802755</v>
      </c>
      <c r="BL61" s="43">
        <v>997219.36386759533</v>
      </c>
      <c r="BM61" s="43">
        <v>1035500.4015738897</v>
      </c>
      <c r="BN61" s="43">
        <v>1056066.0486184501</v>
      </c>
      <c r="BO61" s="43">
        <v>1077273.9333368349</v>
      </c>
      <c r="BP61" s="43">
        <v>1058366.3717395882</v>
      </c>
      <c r="BQ61" s="43">
        <v>1106725.2287103198</v>
      </c>
      <c r="BR61" s="43">
        <v>1122998.4580019945</v>
      </c>
      <c r="BS61" s="43">
        <v>1131601.8792578613</v>
      </c>
      <c r="BT61" s="43">
        <v>1099361.3938462641</v>
      </c>
      <c r="BU61" s="43">
        <v>1166032.9445716292</v>
      </c>
      <c r="BV61" s="43">
        <v>1094115.950659808</v>
      </c>
      <c r="BW61" s="43">
        <v>1160356.9789897006</v>
      </c>
      <c r="BX61" s="43">
        <v>1134584.9616875097</v>
      </c>
      <c r="BY61" s="43">
        <v>1112955.0925738942</v>
      </c>
      <c r="BZ61" s="43">
        <v>1198674.0723846038</v>
      </c>
      <c r="CA61" s="43">
        <v>1181223.9003155327</v>
      </c>
      <c r="CB61" s="43">
        <v>1211293.175415861</v>
      </c>
      <c r="CC61" s="43">
        <v>1221711.2032408915</v>
      </c>
      <c r="CD61" s="43">
        <v>1235903.3137058993</v>
      </c>
      <c r="CE61" s="43">
        <v>1274384.0037352208</v>
      </c>
      <c r="CF61" s="43">
        <v>1295912.2835075075</v>
      </c>
      <c r="CG61" s="43">
        <v>1274120.3794604437</v>
      </c>
      <c r="CH61" s="43">
        <v>1311993.3462399533</v>
      </c>
      <c r="CI61" s="43">
        <v>1302799.9339062085</v>
      </c>
      <c r="CJ61" s="43">
        <v>1336708.8400544485</v>
      </c>
      <c r="CK61" s="43">
        <v>1291958.9124593784</v>
      </c>
      <c r="CL61" s="43">
        <v>1315134.6475493363</v>
      </c>
      <c r="CM61" s="43">
        <v>1318305.6145090882</v>
      </c>
      <c r="CN61" s="43">
        <v>1292269.3594581685</v>
      </c>
      <c r="CO61" s="43">
        <v>1298120.7727984819</v>
      </c>
      <c r="CP61" s="43">
        <v>1328344.7383193797</v>
      </c>
      <c r="CQ61" s="43">
        <v>1295942.022379637</v>
      </c>
      <c r="CR61" s="43">
        <v>1339915.721147168</v>
      </c>
      <c r="CS61" s="43">
        <v>1328981.7561233544</v>
      </c>
      <c r="CT61" s="43">
        <v>1367299.7785182362</v>
      </c>
      <c r="CU61" s="43">
        <v>1346126.803456035</v>
      </c>
      <c r="CV61" s="43">
        <v>1401146.8867960759</v>
      </c>
      <c r="CW61" s="43">
        <v>1437709.1982464476</v>
      </c>
      <c r="CX61" s="43">
        <v>1425057.8552786382</v>
      </c>
      <c r="CY61" s="43">
        <v>1355225.293529425</v>
      </c>
      <c r="CZ61" s="43">
        <v>1347066.8456793358</v>
      </c>
      <c r="DA61" s="43">
        <v>1337575.1882112366</v>
      </c>
      <c r="DB61" s="44">
        <v>1290068.1048503355</v>
      </c>
      <c r="DC61" s="43">
        <v>1308970.5420305035</v>
      </c>
      <c r="DD61" s="46">
        <v>1312688.1238438613</v>
      </c>
      <c r="DE61" s="46">
        <v>1301376.0418920221</v>
      </c>
      <c r="DF61" s="46">
        <v>1281129.7530766272</v>
      </c>
      <c r="DG61" s="46">
        <v>1268393.3452357026</v>
      </c>
      <c r="DH61" s="46">
        <v>1249180.0291499454</v>
      </c>
      <c r="DI61" s="46">
        <v>1238084.4632683732</v>
      </c>
      <c r="DJ61" s="46">
        <v>1328751.9980633983</v>
      </c>
      <c r="DK61" s="46">
        <v>1361867.4050797466</v>
      </c>
      <c r="DL61" s="46">
        <v>1337655.281175521</v>
      </c>
      <c r="DM61" s="46">
        <v>1362220.911190582</v>
      </c>
      <c r="DN61" s="46">
        <v>1382301.4725304293</v>
      </c>
      <c r="DO61" s="46">
        <v>1385494.9291401999</v>
      </c>
      <c r="DP61" s="46">
        <v>1504433.5622270345</v>
      </c>
      <c r="DQ61" s="46">
        <v>1495169.4640272954</v>
      </c>
      <c r="DR61" s="46">
        <v>1433350.3345059589</v>
      </c>
      <c r="DS61" s="46">
        <v>1392360.906686374</v>
      </c>
      <c r="DT61" s="46">
        <v>1390788.6693672752</v>
      </c>
      <c r="DU61" s="46">
        <v>1375021.8172720678</v>
      </c>
      <c r="DV61" s="46">
        <v>1388850.2532683974</v>
      </c>
      <c r="DW61" s="46">
        <v>1387145.420071166</v>
      </c>
      <c r="DX61" s="46">
        <v>1388738.6579571099</v>
      </c>
    </row>
    <row r="62" spans="1:128" ht="17.25" customHeight="1" thickBot="1">
      <c r="A62" s="41"/>
      <c r="B62" s="84"/>
      <c r="C62" s="85"/>
      <c r="D62" s="85"/>
      <c r="E62" s="85"/>
      <c r="F62" s="86"/>
      <c r="G62" s="85"/>
      <c r="H62" s="87"/>
      <c r="I62" s="85"/>
      <c r="J62" s="85"/>
      <c r="K62" s="85"/>
      <c r="L62" s="85"/>
      <c r="M62" s="86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8"/>
      <c r="AF62" s="88"/>
      <c r="AG62" s="89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  <c r="BZ62" s="85"/>
      <c r="CA62" s="85"/>
      <c r="CB62" s="85"/>
      <c r="CC62" s="85"/>
      <c r="CD62" s="85"/>
      <c r="CE62" s="85"/>
      <c r="CF62" s="85"/>
      <c r="CG62" s="85"/>
      <c r="CH62" s="85"/>
      <c r="CI62" s="85"/>
      <c r="CJ62" s="85"/>
      <c r="CK62" s="85"/>
      <c r="CL62" s="85"/>
      <c r="CM62" s="85"/>
      <c r="CN62" s="85"/>
      <c r="CO62" s="85"/>
      <c r="CP62" s="85"/>
      <c r="CQ62" s="85"/>
      <c r="CR62" s="85"/>
      <c r="CS62" s="85"/>
      <c r="CT62" s="85"/>
      <c r="CU62" s="85"/>
      <c r="CV62" s="85"/>
      <c r="CW62" s="85"/>
      <c r="CX62" s="85"/>
      <c r="CY62" s="85"/>
      <c r="CZ62" s="85"/>
      <c r="DA62" s="85"/>
      <c r="DB62" s="86"/>
      <c r="DC62" s="85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88"/>
      <c r="DX62" s="88"/>
    </row>
    <row r="63" spans="1:128" ht="15.75" thickTop="1">
      <c r="A63" s="22" t="s">
        <v>58</v>
      </c>
      <c r="B63" s="16"/>
      <c r="C63" s="16"/>
      <c r="D63" s="16"/>
      <c r="E63" s="16"/>
      <c r="F63" s="16"/>
      <c r="G63" s="16"/>
      <c r="H63" s="16"/>
      <c r="I63" s="16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</row>
    <row r="64" spans="1:128" ht="18" hidden="1">
      <c r="A64" s="23" t="s">
        <v>59</v>
      </c>
      <c r="B64" s="24"/>
      <c r="C64" s="24"/>
      <c r="D64" s="24"/>
      <c r="E64" s="24"/>
      <c r="F64" s="24"/>
      <c r="G64" s="24"/>
      <c r="H64" s="24"/>
      <c r="I64" s="24"/>
    </row>
    <row r="65" spans="1:106" s="4" customFormat="1" ht="18">
      <c r="A65" s="25" t="s">
        <v>60</v>
      </c>
      <c r="B65" s="16"/>
      <c r="C65" s="16"/>
      <c r="D65" s="16"/>
      <c r="E65" s="16"/>
      <c r="F65" s="16"/>
      <c r="G65" s="16"/>
      <c r="H65" s="16"/>
      <c r="I65" s="16"/>
    </row>
    <row r="66" spans="1:106">
      <c r="A66" s="22" t="s">
        <v>61</v>
      </c>
      <c r="B66" s="16"/>
      <c r="C66" s="16"/>
      <c r="D66" s="16"/>
      <c r="E66" s="16"/>
      <c r="F66" s="16"/>
      <c r="G66" s="16"/>
      <c r="H66" s="16"/>
      <c r="I66" s="16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</row>
    <row r="67" spans="1:106" hidden="1">
      <c r="C67" s="26">
        <f>[2]Sheet1!$C$463/1000000</f>
        <v>471311.5679274908</v>
      </c>
      <c r="D67" s="26">
        <f>[3]Sheet1!$C$434/1000000</f>
        <v>458405.79968156898</v>
      </c>
      <c r="E67" s="26">
        <f>[4]Sheet1!$C$434/1000000</f>
        <v>471368.36615860107</v>
      </c>
      <c r="F67" s="26">
        <f>[5]Sheet1!$C$434/1000000</f>
        <v>487597.2123353596</v>
      </c>
      <c r="G67" s="26">
        <f>[6]Sheet1!$C$434/1000000</f>
        <v>490699.53379873774</v>
      </c>
      <c r="H67" s="26">
        <f>[7]Sheet1!$C$434/1000000</f>
        <v>509422.04600647342</v>
      </c>
      <c r="I67" s="26">
        <f>[8]Sheet1!$C$434/1000000</f>
        <v>496790.44643390825</v>
      </c>
      <c r="J67" s="26">
        <f>[9]Sheet1!$C$434/1000000</f>
        <v>506831.09065121826</v>
      </c>
      <c r="K67" s="26">
        <f>[10]Sheet1!$C$434/1000000</f>
        <v>536189.32489552046</v>
      </c>
      <c r="L67" s="26">
        <f>[11]Sheet1!$C$434/1000000</f>
        <v>539946.71596831852</v>
      </c>
      <c r="M67" s="26">
        <f>[12]Sheet1!$C$434/1000000</f>
        <v>536591.3487168093</v>
      </c>
      <c r="N67" s="26">
        <f>[13]Sheet1!$C$434/1000000</f>
        <v>565086.18997894798</v>
      </c>
      <c r="O67" s="26">
        <f>[14]Sheet1!$C$434/1000000</f>
        <v>553754.69138210919</v>
      </c>
      <c r="P67" s="26">
        <f>[15]Sheet1!$C$434/1000000</f>
        <v>563618.70850807615</v>
      </c>
      <c r="Q67" s="26">
        <f>[16]Sheet1!$C$434/1000000</f>
        <v>575394.00688601425</v>
      </c>
      <c r="R67" s="26">
        <f>[17]Sheet1!$C$434/1000000</f>
        <v>605259.06121091812</v>
      </c>
      <c r="S67" s="26">
        <f>[18]Sheet1!$C$434/1000000</f>
        <v>608440.06009224232</v>
      </c>
      <c r="T67" s="26">
        <f>[19]Sheet1!$C$434/1000000</f>
        <v>637096.64951658109</v>
      </c>
      <c r="U67" s="26">
        <f>[20]Sheet1!$C$434/1000000</f>
        <v>661145.88945898088</v>
      </c>
      <c r="V67" s="26">
        <f>[21]Sheet1!$C$434/1000000</f>
        <v>633159.18726829975</v>
      </c>
      <c r="W67" s="26">
        <f>[22]Sheet1!$C$434/1000000</f>
        <v>636947.78126271733</v>
      </c>
      <c r="X67" s="26">
        <f>[23]Sheet1!$C$434/1000000</f>
        <v>655844.07052967488</v>
      </c>
      <c r="Y67" s="26">
        <f>[24]Sheet1!$C$434/1000000</f>
        <v>662667.18795217038</v>
      </c>
      <c r="Z67" s="26">
        <f>[25]Sheet1!$C$434/1000000</f>
        <v>664628.03592557285</v>
      </c>
      <c r="AA67" s="26">
        <f>[26]Sheet1!$C$434/1000000</f>
        <v>695845.12316660339</v>
      </c>
      <c r="AB67" s="26">
        <f>[27]Sheet1!$C$434/1000000</f>
        <v>714781.22866503731</v>
      </c>
      <c r="AC67" s="26">
        <f>[28]Sheet1!$C$434/1000000</f>
        <v>729675.19286569406</v>
      </c>
      <c r="AD67" s="26">
        <f>[29]Sheet1!$C$434/1000000</f>
        <v>737089.28856431856</v>
      </c>
      <c r="AE67" s="26">
        <f>[30]Sheet1!$C$434/1000000</f>
        <v>740351.71166967147</v>
      </c>
      <c r="AF67" s="26">
        <f>[31]Sheet1!$C$434/1000000</f>
        <v>780083.3295103102</v>
      </c>
      <c r="AG67" s="26">
        <f>[32]Sheet1!$C$434/1000000</f>
        <v>758266.41427892959</v>
      </c>
      <c r="AH67" s="26">
        <f>[33]Sheet1!$C$434/1000000</f>
        <v>788136.06321314152</v>
      </c>
      <c r="AI67" s="26">
        <f>[34]Sheet1!$C$434/1000000</f>
        <v>784205.44569628581</v>
      </c>
    </row>
    <row r="68" spans="1:106" hidden="1">
      <c r="C68" s="26">
        <f t="shared" ref="C68:BN68" si="2">C61-C28</f>
        <v>3.2648677006363869E-7</v>
      </c>
      <c r="D68" s="26">
        <f t="shared" si="2"/>
        <v>7.0374691858887672E-5</v>
      </c>
      <c r="E68" s="26">
        <f t="shared" si="2"/>
        <v>-1.6628880985081196E-5</v>
      </c>
      <c r="F68" s="26">
        <f t="shared" si="2"/>
        <v>6.1962055042386055E-7</v>
      </c>
      <c r="G68" s="26">
        <f t="shared" si="2"/>
        <v>4.8674759455025196E-5</v>
      </c>
      <c r="H68" s="26">
        <f t="shared" si="2"/>
        <v>9.643088560551405E-6</v>
      </c>
      <c r="I68" s="26">
        <f t="shared" si="2"/>
        <v>-1.0558869689702988E-7</v>
      </c>
      <c r="J68" s="26">
        <f t="shared" si="2"/>
        <v>-2.2968742996454239E-7</v>
      </c>
      <c r="K68" s="26">
        <f t="shared" si="2"/>
        <v>7.6717697083950043E-7</v>
      </c>
      <c r="L68" s="26">
        <f t="shared" si="2"/>
        <v>-5.1886308938264847E-7</v>
      </c>
      <c r="M68" s="26">
        <f t="shared" si="2"/>
        <v>-2.3026135750114918E-5</v>
      </c>
      <c r="N68" s="26">
        <f t="shared" si="2"/>
        <v>-3.5408383700996637E-4</v>
      </c>
      <c r="O68" s="26">
        <f t="shared" si="2"/>
        <v>-5.1169190555810928E-6</v>
      </c>
      <c r="P68" s="26">
        <f t="shared" si="2"/>
        <v>-6.2307692132890224E-5</v>
      </c>
      <c r="Q68" s="26">
        <f t="shared" si="2"/>
        <v>-1.3825111091136932E-4</v>
      </c>
      <c r="R68" s="26">
        <f t="shared" si="2"/>
        <v>-2.8288224712014198E-5</v>
      </c>
      <c r="S68" s="26">
        <f t="shared" si="2"/>
        <v>-5.0530652515590191E-5</v>
      </c>
      <c r="T68" s="26">
        <f t="shared" si="2"/>
        <v>4.1076913475990295E-5</v>
      </c>
      <c r="U68" s="26">
        <f t="shared" si="2"/>
        <v>-1.3550627045333385E-5</v>
      </c>
      <c r="V68" s="26">
        <f t="shared" si="2"/>
        <v>-7.4590672738850117E-5</v>
      </c>
      <c r="W68" s="26">
        <f t="shared" si="2"/>
        <v>-6.788596510887146E-5</v>
      </c>
      <c r="X68" s="26">
        <f t="shared" si="2"/>
        <v>-6.5941829234361649E-5</v>
      </c>
      <c r="Y68" s="26">
        <f t="shared" si="2"/>
        <v>-6.6578853875398636E-5</v>
      </c>
      <c r="Z68" s="26">
        <f t="shared" si="2"/>
        <v>-3.3760443329811096E-8</v>
      </c>
      <c r="AA68" s="26">
        <f t="shared" si="2"/>
        <v>6.206100806593895E-7</v>
      </c>
      <c r="AB68" s="26">
        <f t="shared" si="2"/>
        <v>-5.2418326959013939E-6</v>
      </c>
      <c r="AC68" s="26">
        <f t="shared" si="2"/>
        <v>-1.1103693395853043E-6</v>
      </c>
      <c r="AD68" s="26">
        <f t="shared" si="2"/>
        <v>-6.0594175010919571E-7</v>
      </c>
      <c r="AE68" s="26">
        <f t="shared" si="2"/>
        <v>-5.2724499255418777E-7</v>
      </c>
      <c r="AF68" s="26">
        <f t="shared" si="2"/>
        <v>-1.4184042811393738E-6</v>
      </c>
      <c r="AG68" s="26">
        <f t="shared" si="2"/>
        <v>-7.5576826930046082E-7</v>
      </c>
      <c r="AH68" s="26">
        <f t="shared" si="2"/>
        <v>-2.2533349692821503E-6</v>
      </c>
      <c r="AI68" s="26">
        <f t="shared" si="2"/>
        <v>-1.841341145336628E-6</v>
      </c>
      <c r="AJ68" s="26">
        <f t="shared" si="2"/>
        <v>-1.0981457307934761E-6</v>
      </c>
      <c r="AK68" s="26">
        <f t="shared" si="2"/>
        <v>-1.6111880540847778E-6</v>
      </c>
      <c r="AL68" s="26">
        <f t="shared" si="2"/>
        <v>-2.8299400582909584E-6</v>
      </c>
      <c r="AM68" s="26">
        <f t="shared" si="2"/>
        <v>-8.3458144217729568E-7</v>
      </c>
      <c r="AN68" s="26">
        <f t="shared" si="2"/>
        <v>-2.5278422981500626E-6</v>
      </c>
      <c r="AO68" s="26">
        <f t="shared" si="2"/>
        <v>-1.271604560315609E-6</v>
      </c>
      <c r="AP68" s="26">
        <f t="shared" si="2"/>
        <v>-4.2984029278159142E-6</v>
      </c>
      <c r="AQ68" s="26">
        <f t="shared" si="2"/>
        <v>-2.8738286346197128E-6</v>
      </c>
      <c r="AR68" s="26">
        <f t="shared" si="2"/>
        <v>-1.884065568447113E-6</v>
      </c>
      <c r="AS68" s="26">
        <f t="shared" si="2"/>
        <v>-5.4610427469015121E-7</v>
      </c>
      <c r="AT68" s="26">
        <f t="shared" si="2"/>
        <v>-6.3015613704919815E-7</v>
      </c>
      <c r="AU68" s="26">
        <f t="shared" si="2"/>
        <v>4.1036400943994522E-7</v>
      </c>
      <c r="AV68" s="26">
        <f t="shared" si="2"/>
        <v>-3.4307246096432209E-5</v>
      </c>
      <c r="AW68" s="26">
        <f t="shared" si="2"/>
        <v>-1.3932585716247559E-6</v>
      </c>
      <c r="AX68" s="26">
        <f t="shared" si="2"/>
        <v>1.2400560081005096E-6</v>
      </c>
      <c r="AY68" s="26">
        <f t="shared" si="2"/>
        <v>-2.3397151380777359E-6</v>
      </c>
      <c r="AZ68" s="26">
        <f t="shared" si="2"/>
        <v>-8.7625812739133835E-7</v>
      </c>
      <c r="BA68" s="26">
        <f t="shared" si="2"/>
        <v>-9.64384526014328E-7</v>
      </c>
      <c r="BB68" s="26">
        <f t="shared" si="2"/>
        <v>7.9267192631959915E-7</v>
      </c>
      <c r="BC68" s="26">
        <f t="shared" si="2"/>
        <v>-2.059456892311573E-5</v>
      </c>
      <c r="BD68" s="26">
        <f t="shared" si="2"/>
        <v>-1.5756813809275627E-6</v>
      </c>
      <c r="BE68" s="26">
        <f t="shared" si="2"/>
        <v>-7.4889976531267166E-7</v>
      </c>
      <c r="BF68" s="26">
        <f t="shared" si="2"/>
        <v>-6.4400956034660339E-7</v>
      </c>
      <c r="BG68" s="26">
        <f t="shared" si="2"/>
        <v>-5.4878182709217072E-7</v>
      </c>
      <c r="BH68" s="26">
        <f t="shared" si="2"/>
        <v>1.4562392607331276E-6</v>
      </c>
      <c r="BI68" s="26">
        <f t="shared" si="2"/>
        <v>-1.3735843822360039E-6</v>
      </c>
      <c r="BJ68" s="26">
        <f t="shared" si="2"/>
        <v>6.4726918935775757E-8</v>
      </c>
      <c r="BK68" s="26">
        <f t="shared" si="2"/>
        <v>-2.0030653104186058E-5</v>
      </c>
      <c r="BL68" s="26">
        <f t="shared" si="2"/>
        <v>-2.1148822270333767E-5</v>
      </c>
      <c r="BM68" s="26">
        <f t="shared" si="2"/>
        <v>-2.0408886484801769E-5</v>
      </c>
      <c r="BN68" s="26">
        <f t="shared" si="2"/>
        <v>-1.9902829080820084E-5</v>
      </c>
      <c r="BO68" s="26">
        <f t="shared" ref="BO68:CX68" si="3">BO61-BO28</f>
        <v>-2.06709373742342E-5</v>
      </c>
      <c r="BP68" s="26">
        <f t="shared" si="3"/>
        <v>-2.3350352421402931E-5</v>
      </c>
      <c r="BQ68" s="26">
        <f t="shared" si="3"/>
        <v>-2.1002953872084618E-5</v>
      </c>
      <c r="BR68" s="26">
        <f t="shared" si="3"/>
        <v>-2.1791085600852966E-5</v>
      </c>
      <c r="BS68" s="26">
        <f t="shared" si="3"/>
        <v>-2.2942200303077698E-5</v>
      </c>
      <c r="BT68" s="26">
        <f t="shared" si="3"/>
        <v>-2.0303530618548393E-5</v>
      </c>
      <c r="BU68" s="26">
        <f t="shared" si="3"/>
        <v>-2.3498665541410446E-5</v>
      </c>
      <c r="BV68" s="26">
        <f t="shared" si="3"/>
        <v>-1.9518425688147545E-5</v>
      </c>
      <c r="BW68" s="26">
        <f t="shared" si="3"/>
        <v>-5.4663047194480896E-5</v>
      </c>
      <c r="BX68" s="26">
        <f t="shared" si="3"/>
        <v>-2.3049302399158478E-5</v>
      </c>
      <c r="BY68" s="26">
        <f t="shared" si="3"/>
        <v>-2.0994571968913078E-5</v>
      </c>
      <c r="BZ68" s="26">
        <f t="shared" si="3"/>
        <v>-2.1663960069417953E-5</v>
      </c>
      <c r="CA68" s="26">
        <f t="shared" si="3"/>
        <v>-2.3233471438288689E-5</v>
      </c>
      <c r="CB68" s="26">
        <f t="shared" si="3"/>
        <v>-2.2876542061567307E-5</v>
      </c>
      <c r="CC68" s="26">
        <f t="shared" si="3"/>
        <v>-2.1460233256220818E-5</v>
      </c>
      <c r="CD68" s="26">
        <f t="shared" si="3"/>
        <v>-2.0967796444892883E-5</v>
      </c>
      <c r="CE68" s="26">
        <f t="shared" si="3"/>
        <v>-2.0710751414299011E-5</v>
      </c>
      <c r="CF68" s="26">
        <f t="shared" si="3"/>
        <v>-2.2827647626399994E-5</v>
      </c>
      <c r="CG68" s="26">
        <f t="shared" si="3"/>
        <v>-2.1233456209301949E-5</v>
      </c>
      <c r="CH68" s="26">
        <f t="shared" si="3"/>
        <v>-2.2481661289930344E-5</v>
      </c>
      <c r="CI68" s="26">
        <f t="shared" si="3"/>
        <v>3.2549723982810974E-7</v>
      </c>
      <c r="CJ68" s="26">
        <f t="shared" si="3"/>
        <v>-3.3751130104064941E-6</v>
      </c>
      <c r="CK68" s="26">
        <f t="shared" si="3"/>
        <v>-1.3874378055334091E-6</v>
      </c>
      <c r="CL68" s="26">
        <f t="shared" si="3"/>
        <v>-1.7383135855197906E-6</v>
      </c>
      <c r="CM68" s="26">
        <f t="shared" si="3"/>
        <v>-2.7026981115341187E-6</v>
      </c>
      <c r="CN68" s="26">
        <f t="shared" si="3"/>
        <v>-1.7329584807157516E-6</v>
      </c>
      <c r="CO68" s="26">
        <f t="shared" si="3"/>
        <v>-1.2656673789024353E-6</v>
      </c>
      <c r="CP68" s="26">
        <f t="shared" si="3"/>
        <v>4.0745362639427185E-8</v>
      </c>
      <c r="CQ68" s="26">
        <f t="shared" si="3"/>
        <v>1.51083804666996E-6</v>
      </c>
      <c r="CR68" s="26">
        <f t="shared" si="3"/>
        <v>1.5250407159328461E-7</v>
      </c>
      <c r="CS68" s="26">
        <f t="shared" si="3"/>
        <v>-2.0796433091163635E-6</v>
      </c>
      <c r="CT68" s="26">
        <f t="shared" si="3"/>
        <v>-1.8812716007232666E-6</v>
      </c>
      <c r="CU68" s="26">
        <f t="shared" si="3"/>
        <v>-1.0416842997074127E-6</v>
      </c>
      <c r="CV68" s="26">
        <f t="shared" si="3"/>
        <v>-7.8650191426277161E-7</v>
      </c>
      <c r="CW68" s="26">
        <f t="shared" si="3"/>
        <v>-7.6438300311565399E-7</v>
      </c>
      <c r="CX68" s="26">
        <f t="shared" si="3"/>
        <v>-1.3222452253103256E-6</v>
      </c>
      <c r="CY68" s="26"/>
      <c r="CZ68" s="26"/>
      <c r="DA68" s="26"/>
      <c r="DB68" s="26"/>
    </row>
    <row r="70" spans="1:106"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</row>
    <row r="71" spans="1:106"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spans="1:106"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spans="1:106"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1:106"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</row>
    <row r="75" spans="1:106"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106"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1:106"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1:106"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</row>
    <row r="79" spans="1:106"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</row>
    <row r="80" spans="1:106"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</row>
    <row r="81" spans="3:22"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</row>
    <row r="82" spans="3:22"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</row>
    <row r="83" spans="3:22"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</row>
    <row r="84" spans="3:22"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</row>
    <row r="85" spans="3:22"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</row>
    <row r="86" spans="3:22"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</row>
    <row r="87" spans="3:22"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</row>
    <row r="88" spans="3:22"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</row>
    <row r="89" spans="3:22"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</row>
    <row r="90" spans="3:22"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</row>
    <row r="91" spans="3:22"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</row>
    <row r="92" spans="3:22"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</row>
    <row r="93" spans="3:22"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</row>
    <row r="94" spans="3:22"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</row>
    <row r="95" spans="3:22"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</row>
    <row r="96" spans="3:22"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</row>
    <row r="97" spans="3:22"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</row>
    <row r="98" spans="3:22"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</row>
    <row r="99" spans="3:22"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</row>
    <row r="100" spans="3:22"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</row>
    <row r="101" spans="3:22"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</row>
    <row r="102" spans="3:22"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</row>
    <row r="103" spans="3:22"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</row>
    <row r="104" spans="3:22"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</row>
    <row r="105" spans="3:22"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</row>
    <row r="106" spans="3:22"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</row>
    <row r="107" spans="3:22"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</row>
    <row r="108" spans="3:22"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</row>
    <row r="109" spans="3:22"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</row>
    <row r="110" spans="3:22"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</row>
    <row r="111" spans="3:22"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</row>
    <row r="112" spans="3:22"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</row>
    <row r="113" spans="3:22"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</row>
    <row r="114" spans="3:22"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</row>
    <row r="115" spans="3:22"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</row>
    <row r="116" spans="3:22"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</row>
    <row r="117" spans="3:22"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</row>
    <row r="118" spans="3:22"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</row>
    <row r="119" spans="3:22"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</row>
    <row r="120" spans="3:22"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</row>
    <row r="121" spans="3:22"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</row>
    <row r="122" spans="3:22"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</row>
    <row r="123" spans="3:22"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</row>
    <row r="124" spans="3:22"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</row>
    <row r="125" spans="3:22"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</row>
    <row r="126" spans="3:22"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</row>
    <row r="127" spans="3:22"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</row>
    <row r="128" spans="3:22"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</row>
    <row r="129" spans="3:22"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</row>
    <row r="130" spans="3:22"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</row>
    <row r="131" spans="3:22"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</row>
    <row r="132" spans="3:22"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</row>
    <row r="133" spans="3:22"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</row>
  </sheetData>
  <mergeCells count="7">
    <mergeCell ref="BO3:BP3"/>
    <mergeCell ref="AN3:AO3"/>
    <mergeCell ref="AQ3:AR3"/>
    <mergeCell ref="AT3:AU3"/>
    <mergeCell ref="AZ3:BA3"/>
    <mergeCell ref="BB3:BC3"/>
    <mergeCell ref="BI3:BJ3"/>
  </mergeCells>
  <printOptions horizontalCentered="1" verticalCentered="1"/>
  <pageMargins left="0" right="0" top="0" bottom="0" header="0" footer="0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Ghanish Beegoo</cp:lastModifiedBy>
  <cp:lastPrinted>2015-09-30T11:53:23Z</cp:lastPrinted>
  <dcterms:created xsi:type="dcterms:W3CDTF">2014-06-02T12:57:16Z</dcterms:created>
  <dcterms:modified xsi:type="dcterms:W3CDTF">2016-01-05T07:20:08Z</dcterms:modified>
</cp:coreProperties>
</file>