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7230"/>
  </bookViews>
  <sheets>
    <sheet name="Jan-13  " sheetId="1" r:id="rId1"/>
  </sheets>
  <externalReferences>
    <externalReference r:id="rId2"/>
    <externalReference r:id="rId3"/>
  </externalReferences>
  <definedNames>
    <definedName name="_xlnm.Print_Area" localSheetId="0">'Jan-13  '!$A$1:$I$154</definedName>
  </definedNames>
  <calcPr calcId="145621"/>
</workbook>
</file>

<file path=xl/calcChain.xml><?xml version="1.0" encoding="utf-8"?>
<calcChain xmlns="http://schemas.openxmlformats.org/spreadsheetml/2006/main">
  <c r="K4032" i="1" l="1"/>
  <c r="K4031" i="1"/>
  <c r="K4030" i="1"/>
  <c r="K4029" i="1"/>
  <c r="K4028" i="1"/>
  <c r="K4027" i="1"/>
  <c r="K4026" i="1"/>
  <c r="K4025" i="1"/>
  <c r="K4024" i="1"/>
  <c r="K4023" i="1"/>
  <c r="K4022" i="1"/>
  <c r="K4021" i="1"/>
  <c r="K4020" i="1"/>
  <c r="K4019" i="1"/>
  <c r="K4018" i="1"/>
  <c r="K4017" i="1"/>
  <c r="K4016" i="1"/>
  <c r="K4015" i="1"/>
  <c r="K4014" i="1"/>
  <c r="K4013" i="1"/>
  <c r="K4012" i="1"/>
  <c r="K4011" i="1"/>
  <c r="K4010" i="1"/>
  <c r="K4009" i="1"/>
  <c r="K4008" i="1"/>
  <c r="K4007" i="1"/>
  <c r="K4006" i="1"/>
  <c r="K4005" i="1"/>
  <c r="K4004" i="1"/>
  <c r="K4003" i="1"/>
  <c r="K4002" i="1"/>
  <c r="K4001" i="1"/>
  <c r="K4000" i="1"/>
  <c r="K3999" i="1"/>
  <c r="K3998" i="1"/>
  <c r="K3997" i="1"/>
  <c r="K3996" i="1"/>
  <c r="K3995" i="1"/>
  <c r="K3994" i="1"/>
  <c r="K3993" i="1"/>
  <c r="K3992" i="1"/>
  <c r="K3991" i="1"/>
  <c r="K3990" i="1"/>
  <c r="K3989" i="1"/>
  <c r="K3988" i="1"/>
  <c r="K3987" i="1"/>
  <c r="K3986" i="1"/>
  <c r="K3985" i="1"/>
  <c r="K3984" i="1"/>
  <c r="K3983" i="1"/>
  <c r="K3982" i="1"/>
  <c r="K3981" i="1"/>
  <c r="K3980" i="1"/>
  <c r="K3979" i="1"/>
  <c r="K3978" i="1"/>
  <c r="K3977" i="1"/>
  <c r="K3976" i="1"/>
  <c r="K3975" i="1"/>
  <c r="K3974" i="1"/>
  <c r="K3973" i="1"/>
  <c r="K3972" i="1"/>
  <c r="K3971" i="1"/>
  <c r="K3970" i="1"/>
  <c r="K3969" i="1"/>
  <c r="K3968" i="1"/>
  <c r="K3967" i="1"/>
  <c r="K3966" i="1"/>
  <c r="K3965" i="1"/>
  <c r="K3964" i="1"/>
  <c r="K3963" i="1"/>
  <c r="K3962" i="1"/>
  <c r="K3961" i="1"/>
  <c r="K3960" i="1"/>
  <c r="K3959" i="1"/>
  <c r="K3958" i="1"/>
  <c r="K3957" i="1"/>
  <c r="K3956" i="1"/>
  <c r="K3955" i="1"/>
  <c r="K3954" i="1"/>
  <c r="K3953" i="1"/>
  <c r="K3952" i="1"/>
  <c r="K3951" i="1"/>
  <c r="K3950" i="1"/>
  <c r="K3949" i="1"/>
  <c r="K3948" i="1"/>
  <c r="K3947" i="1"/>
  <c r="K3946" i="1"/>
  <c r="K3945" i="1"/>
  <c r="K3944" i="1"/>
  <c r="K3943" i="1"/>
  <c r="K3942" i="1"/>
  <c r="K3941" i="1"/>
  <c r="K3940" i="1"/>
  <c r="K3939" i="1"/>
  <c r="K3938" i="1"/>
  <c r="K3937" i="1"/>
  <c r="K3936" i="1"/>
  <c r="K3935" i="1"/>
  <c r="K3934" i="1"/>
  <c r="K3933" i="1"/>
  <c r="K3932" i="1"/>
  <c r="K3931" i="1"/>
  <c r="K3930" i="1"/>
  <c r="K3929" i="1"/>
  <c r="K3928" i="1"/>
  <c r="K3927" i="1"/>
  <c r="K3926" i="1"/>
  <c r="K3925" i="1"/>
  <c r="K3924" i="1"/>
  <c r="K3923" i="1"/>
  <c r="K3922" i="1"/>
  <c r="K3921" i="1"/>
  <c r="K3920" i="1"/>
  <c r="K3919" i="1"/>
  <c r="K3918" i="1"/>
  <c r="K3917" i="1"/>
  <c r="K3916" i="1"/>
  <c r="K3915" i="1"/>
  <c r="K3914" i="1"/>
  <c r="K3913" i="1"/>
  <c r="K3912" i="1"/>
  <c r="K3911" i="1"/>
  <c r="K3910" i="1"/>
  <c r="K3909" i="1"/>
  <c r="K3908" i="1"/>
  <c r="K3907" i="1"/>
  <c r="K3906" i="1"/>
  <c r="K3905" i="1"/>
  <c r="K3904" i="1"/>
  <c r="K3903" i="1"/>
  <c r="K3902" i="1"/>
  <c r="K3901" i="1"/>
  <c r="K3900" i="1"/>
  <c r="K3899" i="1"/>
  <c r="K3898" i="1"/>
  <c r="K3897" i="1"/>
  <c r="K3896" i="1"/>
  <c r="K3895" i="1"/>
  <c r="K3894" i="1"/>
  <c r="K3893" i="1"/>
  <c r="K3892" i="1"/>
  <c r="K3891" i="1"/>
  <c r="K3890" i="1"/>
  <c r="K3889" i="1"/>
  <c r="K3888" i="1"/>
  <c r="K3887" i="1"/>
  <c r="K3886" i="1"/>
  <c r="K3885" i="1"/>
  <c r="K3884" i="1"/>
  <c r="K3883" i="1"/>
  <c r="K3882" i="1"/>
  <c r="K3881" i="1"/>
  <c r="K3880" i="1"/>
  <c r="K3879" i="1"/>
  <c r="K3878" i="1"/>
  <c r="K3877" i="1"/>
  <c r="K3876" i="1"/>
  <c r="K3875" i="1"/>
  <c r="K3874" i="1"/>
  <c r="K3873" i="1"/>
  <c r="K3872" i="1"/>
  <c r="K3871" i="1"/>
  <c r="K3870" i="1"/>
  <c r="K3869" i="1"/>
  <c r="K3868" i="1"/>
  <c r="K3867" i="1"/>
  <c r="K3866" i="1"/>
  <c r="K3865" i="1"/>
  <c r="K3864" i="1"/>
  <c r="K3863" i="1"/>
  <c r="K3862" i="1"/>
  <c r="K3861" i="1"/>
  <c r="K3860" i="1"/>
  <c r="K3859" i="1"/>
  <c r="K3858" i="1"/>
  <c r="K3857" i="1"/>
  <c r="K3856" i="1"/>
  <c r="K3855" i="1"/>
  <c r="K3854" i="1"/>
  <c r="K3853" i="1"/>
  <c r="K3852" i="1"/>
  <c r="K3851" i="1"/>
  <c r="K3850" i="1"/>
  <c r="K3849" i="1"/>
  <c r="K3848" i="1"/>
  <c r="K3847" i="1"/>
  <c r="K3846" i="1"/>
  <c r="K3845" i="1"/>
  <c r="K3844" i="1"/>
  <c r="K3843" i="1"/>
  <c r="K3842" i="1"/>
  <c r="K3841" i="1"/>
  <c r="K3840" i="1"/>
  <c r="K3839" i="1"/>
  <c r="K3838" i="1"/>
  <c r="K3837" i="1"/>
  <c r="K3836" i="1"/>
  <c r="K3835" i="1"/>
  <c r="K3834" i="1"/>
  <c r="K3833" i="1"/>
  <c r="K3832" i="1"/>
  <c r="K3831" i="1"/>
  <c r="K3830" i="1"/>
  <c r="K3829" i="1"/>
  <c r="K3828" i="1"/>
  <c r="K3827" i="1"/>
  <c r="K3826" i="1"/>
  <c r="K3825" i="1"/>
  <c r="K3824" i="1"/>
  <c r="K3823" i="1"/>
  <c r="K3822" i="1"/>
  <c r="K3821" i="1"/>
  <c r="K3820" i="1"/>
  <c r="K3819" i="1"/>
  <c r="K3818" i="1"/>
  <c r="K3817" i="1"/>
  <c r="K3816" i="1"/>
  <c r="K3815" i="1"/>
  <c r="K3814" i="1"/>
  <c r="K3813" i="1"/>
  <c r="K3812" i="1"/>
  <c r="K3811" i="1"/>
  <c r="K3810" i="1"/>
  <c r="K3809" i="1"/>
  <c r="K3808" i="1"/>
  <c r="K3807" i="1"/>
  <c r="K3806" i="1"/>
  <c r="K3805" i="1"/>
  <c r="K3804" i="1"/>
  <c r="K3803" i="1"/>
  <c r="K3802" i="1"/>
  <c r="K3801" i="1"/>
  <c r="K3800" i="1"/>
  <c r="K3799" i="1"/>
  <c r="K3798" i="1"/>
  <c r="K3797" i="1"/>
  <c r="K3796" i="1"/>
  <c r="K3795" i="1"/>
  <c r="K3794" i="1"/>
  <c r="K3793" i="1"/>
  <c r="K3792" i="1"/>
  <c r="K3791" i="1"/>
  <c r="K3790" i="1"/>
  <c r="K3789" i="1"/>
  <c r="K3788" i="1"/>
  <c r="K3787" i="1"/>
  <c r="K3786" i="1"/>
  <c r="K3785" i="1"/>
  <c r="K3784" i="1"/>
  <c r="K3783" i="1"/>
  <c r="K3782" i="1"/>
  <c r="K3781" i="1"/>
  <c r="K3780" i="1"/>
  <c r="K3779" i="1"/>
  <c r="K3778" i="1"/>
  <c r="K3777" i="1"/>
  <c r="K3776" i="1"/>
  <c r="K3775" i="1"/>
  <c r="K3774" i="1"/>
  <c r="K3773" i="1"/>
  <c r="K3772" i="1"/>
  <c r="K3771" i="1"/>
  <c r="K3770" i="1"/>
  <c r="K3769" i="1"/>
  <c r="K3768" i="1"/>
  <c r="K3767" i="1"/>
  <c r="K3766" i="1"/>
  <c r="K3765" i="1"/>
  <c r="K3764" i="1"/>
  <c r="K3763" i="1"/>
  <c r="K3762" i="1"/>
  <c r="K3761" i="1"/>
  <c r="K3760" i="1"/>
  <c r="K3759" i="1"/>
  <c r="K3758" i="1"/>
  <c r="K3757" i="1"/>
  <c r="K3756" i="1"/>
  <c r="K3755" i="1"/>
  <c r="K3754" i="1"/>
  <c r="K3753" i="1"/>
  <c r="K3752" i="1"/>
  <c r="K3751" i="1"/>
  <c r="K3750" i="1"/>
  <c r="K3749" i="1"/>
  <c r="K3748" i="1"/>
  <c r="K3747" i="1"/>
  <c r="K3746" i="1"/>
  <c r="K3745" i="1"/>
  <c r="K3744" i="1"/>
  <c r="K3743" i="1"/>
  <c r="K3742" i="1"/>
  <c r="K3741" i="1"/>
  <c r="K3740" i="1"/>
  <c r="K3739" i="1"/>
  <c r="K3738" i="1"/>
  <c r="K3737" i="1"/>
  <c r="K3736" i="1"/>
  <c r="K3735" i="1"/>
  <c r="K3734" i="1"/>
  <c r="K3733" i="1"/>
  <c r="K3732" i="1"/>
  <c r="K3731" i="1"/>
  <c r="K3730" i="1"/>
  <c r="K3729" i="1"/>
  <c r="K3728" i="1"/>
  <c r="K3727" i="1"/>
  <c r="K3726" i="1"/>
  <c r="K3725" i="1"/>
  <c r="K3724" i="1"/>
  <c r="K3723" i="1"/>
  <c r="K3722" i="1"/>
  <c r="K3721" i="1"/>
  <c r="K3720" i="1"/>
  <c r="K3719" i="1"/>
  <c r="K3718" i="1"/>
  <c r="K3717" i="1"/>
  <c r="K3716" i="1"/>
  <c r="K3715" i="1"/>
  <c r="K3714" i="1"/>
  <c r="K3713" i="1"/>
  <c r="K3712" i="1"/>
  <c r="K3711" i="1"/>
  <c r="K3710" i="1"/>
  <c r="K3709" i="1"/>
  <c r="K3708" i="1"/>
  <c r="K3707" i="1"/>
  <c r="K3706" i="1"/>
  <c r="K3705" i="1"/>
  <c r="K3704" i="1"/>
  <c r="K3703" i="1"/>
  <c r="K3702" i="1"/>
  <c r="K3701" i="1"/>
  <c r="K3700" i="1"/>
  <c r="K3699" i="1"/>
  <c r="K3698" i="1"/>
  <c r="K3697" i="1"/>
  <c r="K3696" i="1"/>
  <c r="K3695" i="1"/>
  <c r="K3694" i="1"/>
  <c r="K3693" i="1"/>
  <c r="K3692" i="1"/>
  <c r="K3691" i="1"/>
  <c r="K3690" i="1"/>
  <c r="K3689" i="1"/>
  <c r="K3688" i="1"/>
  <c r="K3687" i="1"/>
  <c r="K3686" i="1"/>
  <c r="K3685" i="1"/>
  <c r="K3684" i="1"/>
  <c r="K3683" i="1"/>
  <c r="K3682" i="1"/>
  <c r="K3681" i="1"/>
  <c r="K3680" i="1"/>
  <c r="K3679" i="1"/>
  <c r="K3678" i="1"/>
  <c r="K3677" i="1"/>
  <c r="K3676" i="1"/>
  <c r="K3675" i="1"/>
  <c r="K3674" i="1"/>
  <c r="K3673" i="1"/>
  <c r="K3672" i="1"/>
  <c r="K3671" i="1"/>
  <c r="K3670" i="1"/>
  <c r="K3669" i="1"/>
  <c r="K3668" i="1"/>
  <c r="K3667" i="1"/>
  <c r="K3666" i="1"/>
  <c r="K3665" i="1"/>
  <c r="K3664" i="1"/>
  <c r="K3663" i="1"/>
  <c r="K3662" i="1"/>
  <c r="K3661" i="1"/>
  <c r="K3660" i="1"/>
  <c r="K3659" i="1"/>
  <c r="K3658" i="1"/>
  <c r="K3657" i="1"/>
  <c r="K3656" i="1"/>
  <c r="K3655" i="1"/>
  <c r="K3654" i="1"/>
  <c r="K3653" i="1"/>
  <c r="K3652" i="1"/>
  <c r="K3651" i="1"/>
  <c r="K3650" i="1"/>
  <c r="K3649" i="1"/>
  <c r="K3648" i="1"/>
  <c r="K3647" i="1"/>
  <c r="K3646" i="1"/>
  <c r="K3645" i="1"/>
  <c r="K3644" i="1"/>
  <c r="K3643" i="1"/>
  <c r="K3642" i="1"/>
  <c r="K3641" i="1"/>
  <c r="K3640" i="1"/>
  <c r="K3639" i="1"/>
  <c r="K3638" i="1"/>
  <c r="K3637" i="1"/>
  <c r="K3636" i="1"/>
  <c r="K3635" i="1"/>
  <c r="K3634" i="1"/>
  <c r="K3633" i="1"/>
  <c r="K3632" i="1"/>
  <c r="K3631" i="1"/>
  <c r="K3630" i="1"/>
  <c r="K3629" i="1"/>
  <c r="K3628" i="1"/>
  <c r="K3627" i="1"/>
  <c r="K3626" i="1"/>
  <c r="K3625" i="1"/>
  <c r="K3624" i="1"/>
  <c r="K3623" i="1"/>
  <c r="K3622" i="1"/>
  <c r="K3621" i="1"/>
  <c r="K3620" i="1"/>
  <c r="K3619" i="1"/>
  <c r="K3618" i="1"/>
  <c r="K3617" i="1"/>
  <c r="K3616" i="1"/>
  <c r="K3615" i="1"/>
  <c r="K3614" i="1"/>
  <c r="K3613" i="1"/>
  <c r="K3612" i="1"/>
  <c r="K3611" i="1"/>
  <c r="K3610" i="1"/>
  <c r="K3609" i="1"/>
  <c r="K3608" i="1"/>
  <c r="K3607" i="1"/>
  <c r="K3606" i="1"/>
  <c r="K3605" i="1"/>
  <c r="K3604" i="1"/>
  <c r="K3603" i="1"/>
  <c r="K3602" i="1"/>
  <c r="K3601" i="1"/>
  <c r="K3600" i="1"/>
  <c r="K3599" i="1"/>
  <c r="K3598" i="1"/>
  <c r="K3597" i="1"/>
  <c r="K3596" i="1"/>
  <c r="K3595" i="1"/>
  <c r="K3594" i="1"/>
  <c r="K3593" i="1"/>
  <c r="K3592" i="1"/>
  <c r="K3591" i="1"/>
  <c r="K3590" i="1"/>
  <c r="K3589" i="1"/>
  <c r="K3588" i="1"/>
  <c r="K3587" i="1"/>
  <c r="K3586" i="1"/>
  <c r="K3585" i="1"/>
  <c r="K3584" i="1"/>
  <c r="K3583" i="1"/>
  <c r="K3582" i="1"/>
  <c r="K3581" i="1"/>
  <c r="K3580" i="1"/>
  <c r="K3579" i="1"/>
  <c r="K3578" i="1"/>
  <c r="K3577" i="1"/>
  <c r="K3576" i="1"/>
  <c r="K3575" i="1"/>
  <c r="K3574" i="1"/>
  <c r="K3573" i="1"/>
  <c r="K3572" i="1"/>
  <c r="K3571" i="1"/>
  <c r="K3570" i="1"/>
  <c r="K3569" i="1"/>
  <c r="K3568" i="1"/>
  <c r="K3567" i="1"/>
  <c r="K3566" i="1"/>
  <c r="K3565" i="1"/>
  <c r="K3564" i="1"/>
  <c r="K3563" i="1"/>
  <c r="K3562" i="1"/>
  <c r="K3561" i="1"/>
  <c r="K3560" i="1"/>
  <c r="K3559" i="1"/>
  <c r="K3558" i="1"/>
  <c r="K3557" i="1"/>
  <c r="K3556" i="1"/>
  <c r="K3555" i="1"/>
  <c r="K3554" i="1"/>
  <c r="K3553" i="1"/>
  <c r="K3552" i="1"/>
  <c r="K3551" i="1"/>
  <c r="K3550" i="1"/>
  <c r="K3549" i="1"/>
  <c r="K3548" i="1"/>
  <c r="K3547" i="1"/>
  <c r="K3546" i="1"/>
  <c r="K3545" i="1"/>
  <c r="K3544" i="1"/>
  <c r="K3543" i="1"/>
  <c r="K3542" i="1"/>
  <c r="K3541" i="1"/>
  <c r="K3540" i="1"/>
  <c r="K3539" i="1"/>
  <c r="K3538" i="1"/>
  <c r="K3537" i="1"/>
  <c r="K3536" i="1"/>
  <c r="K3535" i="1"/>
  <c r="K3534" i="1"/>
  <c r="K3533" i="1"/>
  <c r="K3532" i="1"/>
  <c r="K3531" i="1"/>
  <c r="K3530" i="1"/>
  <c r="K3529" i="1"/>
  <c r="K3528" i="1"/>
  <c r="K3527" i="1"/>
  <c r="K3526" i="1"/>
  <c r="K3525" i="1"/>
  <c r="K3524" i="1"/>
  <c r="K3523" i="1"/>
  <c r="K3522" i="1"/>
  <c r="K3521" i="1"/>
  <c r="K3520" i="1"/>
  <c r="K3519" i="1"/>
  <c r="K3518" i="1"/>
  <c r="K3517" i="1"/>
  <c r="K3516" i="1"/>
  <c r="K3515" i="1"/>
  <c r="K3514" i="1"/>
  <c r="K3513" i="1"/>
  <c r="K3512" i="1"/>
  <c r="K3511" i="1"/>
  <c r="K3510" i="1"/>
  <c r="K3509" i="1"/>
  <c r="K3508" i="1"/>
  <c r="K3507" i="1"/>
  <c r="K3506" i="1"/>
  <c r="K3505" i="1"/>
  <c r="K3504" i="1"/>
  <c r="K3503" i="1"/>
  <c r="K3502" i="1"/>
  <c r="K3501" i="1"/>
  <c r="K3500" i="1"/>
  <c r="K3499" i="1"/>
  <c r="K3498" i="1"/>
  <c r="K3497" i="1"/>
  <c r="K3496" i="1"/>
  <c r="K3495" i="1"/>
  <c r="K3494" i="1"/>
  <c r="K3493" i="1"/>
  <c r="K3492" i="1"/>
  <c r="K3491" i="1"/>
  <c r="K3490" i="1"/>
  <c r="K3489" i="1"/>
  <c r="K3488" i="1"/>
  <c r="K3487" i="1"/>
  <c r="K3486" i="1"/>
  <c r="K3485" i="1"/>
  <c r="K3484" i="1"/>
  <c r="K3483" i="1"/>
  <c r="K3482" i="1"/>
  <c r="K3481" i="1"/>
  <c r="K3480" i="1"/>
  <c r="K3479" i="1"/>
  <c r="K3478" i="1"/>
  <c r="K3477" i="1"/>
  <c r="K3476" i="1"/>
  <c r="K3475" i="1"/>
  <c r="K3474" i="1"/>
  <c r="K3473" i="1"/>
  <c r="K3472" i="1"/>
  <c r="K3471" i="1"/>
  <c r="K3470" i="1"/>
  <c r="K3469" i="1"/>
  <c r="K3468" i="1"/>
  <c r="K3467" i="1"/>
  <c r="K3466" i="1"/>
  <c r="K3465" i="1"/>
  <c r="K3464" i="1"/>
  <c r="K3463" i="1"/>
  <c r="K3462" i="1"/>
  <c r="K3461" i="1"/>
  <c r="K3460" i="1"/>
  <c r="K3459" i="1"/>
  <c r="K3458" i="1"/>
  <c r="K3457" i="1"/>
  <c r="K3456" i="1"/>
  <c r="K3455" i="1"/>
  <c r="K3454" i="1"/>
  <c r="K3453" i="1"/>
  <c r="K3452" i="1"/>
  <c r="K3451" i="1"/>
  <c r="K3450" i="1"/>
  <c r="K3449" i="1"/>
  <c r="K3448" i="1"/>
  <c r="K3447" i="1"/>
  <c r="K3446" i="1"/>
  <c r="K3445" i="1"/>
  <c r="K3444" i="1"/>
  <c r="K3443" i="1"/>
  <c r="K3442" i="1"/>
  <c r="K3441" i="1"/>
  <c r="K3440" i="1"/>
  <c r="K3439" i="1"/>
  <c r="K3438" i="1"/>
  <c r="K3437" i="1"/>
  <c r="K3436" i="1"/>
  <c r="K3435" i="1"/>
  <c r="K3434" i="1"/>
  <c r="K3433" i="1"/>
  <c r="K3432" i="1"/>
  <c r="K3431" i="1"/>
  <c r="K3430" i="1"/>
  <c r="K3429" i="1"/>
  <c r="K3428" i="1"/>
  <c r="K3427" i="1"/>
  <c r="K3426" i="1"/>
  <c r="K3425" i="1"/>
  <c r="K3424" i="1"/>
  <c r="K3423" i="1"/>
  <c r="K3422" i="1"/>
  <c r="K3421" i="1"/>
  <c r="K3420" i="1"/>
  <c r="K3419" i="1"/>
  <c r="K3418" i="1"/>
  <c r="K3417" i="1"/>
  <c r="K3416" i="1"/>
  <c r="K3415" i="1"/>
  <c r="K3414" i="1"/>
  <c r="K3413" i="1"/>
  <c r="K3412" i="1"/>
  <c r="K3411" i="1"/>
  <c r="K3410" i="1"/>
  <c r="K3409" i="1"/>
  <c r="K3408" i="1"/>
  <c r="K3407" i="1"/>
  <c r="K3406" i="1"/>
  <c r="K3405" i="1"/>
  <c r="K3404" i="1"/>
  <c r="K3403" i="1"/>
  <c r="K3402" i="1"/>
  <c r="K3401" i="1"/>
  <c r="K3400" i="1"/>
  <c r="K3399" i="1"/>
  <c r="K3398" i="1"/>
  <c r="K3397" i="1"/>
  <c r="K3396" i="1"/>
  <c r="K3395" i="1"/>
  <c r="K3394" i="1"/>
  <c r="K3393" i="1"/>
  <c r="K3392" i="1"/>
  <c r="K3391" i="1"/>
  <c r="K3390" i="1"/>
  <c r="K3389" i="1"/>
  <c r="K3388" i="1"/>
  <c r="K3387" i="1"/>
  <c r="K3386" i="1"/>
  <c r="K3385" i="1"/>
  <c r="K3384" i="1"/>
  <c r="K3383" i="1"/>
  <c r="K3382" i="1"/>
  <c r="K3381" i="1"/>
  <c r="K3380" i="1"/>
  <c r="K3379" i="1"/>
  <c r="K3378" i="1"/>
  <c r="K3377" i="1"/>
  <c r="K3376" i="1"/>
  <c r="K3375" i="1"/>
  <c r="K3374" i="1"/>
  <c r="K3373" i="1"/>
  <c r="K3372" i="1"/>
  <c r="K3371" i="1"/>
  <c r="K3370" i="1"/>
  <c r="K3369" i="1"/>
  <c r="K3368" i="1"/>
  <c r="K3367" i="1"/>
  <c r="K3366" i="1"/>
  <c r="K3365" i="1"/>
  <c r="K3364" i="1"/>
  <c r="K3363" i="1"/>
  <c r="K3362" i="1"/>
  <c r="K3361" i="1"/>
  <c r="K3360" i="1"/>
  <c r="K3359" i="1"/>
  <c r="K3358" i="1"/>
  <c r="K3357" i="1"/>
  <c r="K3356" i="1"/>
  <c r="K3355" i="1"/>
  <c r="K3354" i="1"/>
  <c r="K3353" i="1"/>
  <c r="K3352" i="1"/>
  <c r="K3351" i="1"/>
  <c r="K3350" i="1"/>
  <c r="K3349" i="1"/>
  <c r="K3348" i="1"/>
  <c r="K3347" i="1"/>
  <c r="K3346" i="1"/>
  <c r="K3345" i="1"/>
  <c r="K3344" i="1"/>
  <c r="K3343" i="1"/>
  <c r="K3342" i="1"/>
  <c r="K3341" i="1"/>
  <c r="K3340" i="1"/>
  <c r="K3339" i="1"/>
  <c r="K3338" i="1"/>
  <c r="K3337" i="1"/>
  <c r="K3336" i="1"/>
  <c r="K3335" i="1"/>
  <c r="K3334" i="1"/>
  <c r="K3333" i="1"/>
  <c r="K3332" i="1"/>
  <c r="K3331" i="1"/>
  <c r="K3330" i="1"/>
  <c r="K3329" i="1"/>
  <c r="K3328" i="1"/>
  <c r="K3327" i="1"/>
  <c r="K3326" i="1"/>
  <c r="K3325" i="1"/>
  <c r="K3324" i="1"/>
  <c r="K3323" i="1"/>
  <c r="K3322" i="1"/>
  <c r="K3321" i="1"/>
  <c r="K3320" i="1"/>
  <c r="K3319" i="1"/>
  <c r="K3318" i="1"/>
  <c r="K3317" i="1"/>
  <c r="K3316" i="1"/>
  <c r="K3315" i="1"/>
  <c r="K3314" i="1"/>
  <c r="K3313" i="1"/>
  <c r="K3312" i="1"/>
  <c r="K3311" i="1"/>
  <c r="K3310" i="1"/>
  <c r="K3309" i="1"/>
  <c r="K3308" i="1"/>
  <c r="K3307" i="1"/>
  <c r="K3306" i="1"/>
  <c r="K3305" i="1"/>
  <c r="K3304" i="1"/>
  <c r="K3303" i="1"/>
  <c r="K3302" i="1"/>
  <c r="K3301" i="1"/>
  <c r="K3300" i="1"/>
  <c r="K3299" i="1"/>
  <c r="K3298" i="1"/>
  <c r="K3297" i="1"/>
  <c r="K3296" i="1"/>
  <c r="K3295" i="1"/>
  <c r="K3294" i="1"/>
  <c r="K3293" i="1"/>
  <c r="K3292" i="1"/>
  <c r="K3291" i="1"/>
  <c r="K3290" i="1"/>
  <c r="K3289" i="1"/>
  <c r="K3288" i="1"/>
  <c r="K3287" i="1"/>
  <c r="K3286" i="1"/>
  <c r="K3285" i="1"/>
  <c r="K3284" i="1"/>
  <c r="K3283" i="1"/>
  <c r="K3282" i="1"/>
  <c r="K3281" i="1"/>
  <c r="K3280" i="1"/>
  <c r="K3279" i="1"/>
  <c r="K3278" i="1"/>
  <c r="K3277" i="1"/>
  <c r="K3276" i="1"/>
  <c r="K3275" i="1"/>
  <c r="K3274" i="1"/>
  <c r="K3273" i="1"/>
  <c r="K3272" i="1"/>
  <c r="K3271" i="1"/>
  <c r="K3270" i="1"/>
  <c r="K3269" i="1"/>
  <c r="K3268" i="1"/>
  <c r="K3267" i="1"/>
  <c r="K3266" i="1"/>
  <c r="K3265" i="1"/>
  <c r="K3264" i="1"/>
  <c r="K3263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E171" i="1"/>
  <c r="K170" i="1"/>
  <c r="E170" i="1"/>
  <c r="K169" i="1"/>
  <c r="E169" i="1"/>
  <c r="K168" i="1"/>
  <c r="E168" i="1"/>
  <c r="K167" i="1"/>
  <c r="K166" i="1"/>
  <c r="K164" i="1"/>
  <c r="K162" i="1"/>
  <c r="J162" i="1"/>
  <c r="G161" i="1"/>
  <c r="I158" i="1"/>
  <c r="K158" i="1" s="1"/>
  <c r="H158" i="1"/>
  <c r="G158" i="1"/>
  <c r="E158" i="1"/>
  <c r="D158" i="1"/>
  <c r="C158" i="1"/>
  <c r="B158" i="1"/>
  <c r="J158" i="1" s="1"/>
  <c r="J157" i="1"/>
  <c r="K157" i="1" s="1"/>
  <c r="AI156" i="1"/>
  <c r="AH156" i="1"/>
  <c r="AG156" i="1"/>
  <c r="K156" i="1"/>
  <c r="I155" i="1"/>
  <c r="H155" i="1"/>
  <c r="G155" i="1"/>
  <c r="E155" i="1"/>
  <c r="D155" i="1"/>
  <c r="C155" i="1"/>
  <c r="J155" i="1" s="1"/>
  <c r="B155" i="1"/>
  <c r="J154" i="1"/>
  <c r="I151" i="1"/>
  <c r="H151" i="1"/>
  <c r="G151" i="1"/>
  <c r="F151" i="1"/>
  <c r="E151" i="1"/>
  <c r="D151" i="1"/>
  <c r="C151" i="1"/>
  <c r="B151" i="1"/>
  <c r="J151" i="1" s="1"/>
  <c r="K150" i="1"/>
  <c r="I149" i="1"/>
  <c r="K149" i="1" s="1"/>
  <c r="H149" i="1"/>
  <c r="G149" i="1"/>
  <c r="F149" i="1"/>
  <c r="E149" i="1"/>
  <c r="D149" i="1"/>
  <c r="C149" i="1"/>
  <c r="B149" i="1"/>
  <c r="J149" i="1" s="1"/>
  <c r="K148" i="1"/>
  <c r="I147" i="1"/>
  <c r="H147" i="1"/>
  <c r="G147" i="1"/>
  <c r="F147" i="1"/>
  <c r="E147" i="1"/>
  <c r="D147" i="1"/>
  <c r="C147" i="1"/>
  <c r="B147" i="1"/>
  <c r="J147" i="1" s="1"/>
  <c r="K147" i="1" s="1"/>
  <c r="K146" i="1"/>
  <c r="I145" i="1"/>
  <c r="K145" i="1" s="1"/>
  <c r="H145" i="1"/>
  <c r="G145" i="1"/>
  <c r="F145" i="1"/>
  <c r="E145" i="1"/>
  <c r="D145" i="1"/>
  <c r="C145" i="1"/>
  <c r="B145" i="1"/>
  <c r="J145" i="1" s="1"/>
  <c r="K144" i="1"/>
  <c r="I143" i="1"/>
  <c r="H143" i="1"/>
  <c r="G143" i="1"/>
  <c r="F143" i="1"/>
  <c r="E143" i="1"/>
  <c r="D143" i="1"/>
  <c r="C143" i="1"/>
  <c r="B143" i="1"/>
  <c r="J143" i="1" s="1"/>
  <c r="K143" i="1" s="1"/>
  <c r="K142" i="1"/>
  <c r="K141" i="1"/>
  <c r="J141" i="1"/>
  <c r="K140" i="1"/>
  <c r="J140" i="1"/>
  <c r="I139" i="1"/>
  <c r="K139" i="1" s="1"/>
  <c r="H139" i="1"/>
  <c r="G139" i="1"/>
  <c r="F139" i="1"/>
  <c r="E139" i="1"/>
  <c r="D139" i="1"/>
  <c r="C139" i="1"/>
  <c r="B139" i="1"/>
  <c r="J139" i="1" s="1"/>
  <c r="K138" i="1"/>
  <c r="I137" i="1"/>
  <c r="H137" i="1"/>
  <c r="G137" i="1"/>
  <c r="F137" i="1"/>
  <c r="E137" i="1"/>
  <c r="D137" i="1"/>
  <c r="C137" i="1"/>
  <c r="B137" i="1"/>
  <c r="J137" i="1" s="1"/>
  <c r="K137" i="1" s="1"/>
  <c r="K136" i="1"/>
  <c r="I135" i="1"/>
  <c r="K135" i="1" s="1"/>
  <c r="H135" i="1"/>
  <c r="G135" i="1"/>
  <c r="F135" i="1"/>
  <c r="E135" i="1"/>
  <c r="D135" i="1"/>
  <c r="C135" i="1"/>
  <c r="B135" i="1"/>
  <c r="J135" i="1" s="1"/>
  <c r="K134" i="1"/>
  <c r="I133" i="1"/>
  <c r="H133" i="1"/>
  <c r="G133" i="1"/>
  <c r="F133" i="1"/>
  <c r="E133" i="1"/>
  <c r="D133" i="1"/>
  <c r="C133" i="1"/>
  <c r="B133" i="1"/>
  <c r="J133" i="1" s="1"/>
  <c r="K133" i="1" s="1"/>
  <c r="K132" i="1"/>
  <c r="I131" i="1"/>
  <c r="K131" i="1" s="1"/>
  <c r="H131" i="1"/>
  <c r="G131" i="1"/>
  <c r="F131" i="1"/>
  <c r="E131" i="1"/>
  <c r="D131" i="1"/>
  <c r="C131" i="1"/>
  <c r="B131" i="1"/>
  <c r="J131" i="1" s="1"/>
  <c r="K130" i="1"/>
  <c r="I129" i="1"/>
  <c r="H129" i="1"/>
  <c r="G129" i="1"/>
  <c r="F129" i="1"/>
  <c r="E129" i="1"/>
  <c r="D129" i="1"/>
  <c r="C129" i="1"/>
  <c r="B129" i="1"/>
  <c r="J129" i="1" s="1"/>
  <c r="K129" i="1" s="1"/>
  <c r="K128" i="1"/>
  <c r="I127" i="1"/>
  <c r="H127" i="1"/>
  <c r="G127" i="1"/>
  <c r="F127" i="1"/>
  <c r="E127" i="1"/>
  <c r="D127" i="1"/>
  <c r="C127" i="1"/>
  <c r="B127" i="1"/>
  <c r="J127" i="1" s="1"/>
  <c r="K127" i="1" s="1"/>
  <c r="K126" i="1"/>
  <c r="I125" i="1"/>
  <c r="H125" i="1"/>
  <c r="G125" i="1"/>
  <c r="F125" i="1"/>
  <c r="E125" i="1"/>
  <c r="D125" i="1"/>
  <c r="C125" i="1"/>
  <c r="B125" i="1"/>
  <c r="J125" i="1" s="1"/>
  <c r="K124" i="1"/>
  <c r="I123" i="1"/>
  <c r="I161" i="1" s="1"/>
  <c r="H123" i="1"/>
  <c r="G123" i="1"/>
  <c r="F123" i="1"/>
  <c r="E123" i="1"/>
  <c r="D123" i="1"/>
  <c r="C123" i="1"/>
  <c r="B123" i="1"/>
  <c r="J123" i="1" s="1"/>
  <c r="N122" i="1"/>
  <c r="J122" i="1"/>
  <c r="I121" i="1"/>
  <c r="I165" i="1" s="1"/>
  <c r="K165" i="1" s="1"/>
  <c r="H121" i="1"/>
  <c r="H165" i="1" s="1"/>
  <c r="G121" i="1"/>
  <c r="G165" i="1" s="1"/>
  <c r="F121" i="1"/>
  <c r="F165" i="1" s="1"/>
  <c r="E121" i="1"/>
  <c r="E165" i="1" s="1"/>
  <c r="D121" i="1"/>
  <c r="D161" i="1" s="1"/>
  <c r="D163" i="1" s="1"/>
  <c r="C121" i="1"/>
  <c r="C161" i="1" s="1"/>
  <c r="C163" i="1" s="1"/>
  <c r="B121" i="1"/>
  <c r="B165" i="1" s="1"/>
  <c r="I119" i="1"/>
  <c r="K119" i="1" s="1"/>
  <c r="H119" i="1"/>
  <c r="G119" i="1"/>
  <c r="F119" i="1"/>
  <c r="E119" i="1"/>
  <c r="D119" i="1"/>
  <c r="C119" i="1"/>
  <c r="B119" i="1"/>
  <c r="J119" i="1" s="1"/>
  <c r="L118" i="1"/>
  <c r="I118" i="1"/>
  <c r="H118" i="1"/>
  <c r="G118" i="1"/>
  <c r="F118" i="1"/>
  <c r="E118" i="1"/>
  <c r="D118" i="1"/>
  <c r="C118" i="1"/>
  <c r="B118" i="1"/>
  <c r="J118" i="1" s="1"/>
  <c r="K118" i="1" s="1"/>
  <c r="K117" i="1"/>
  <c r="I116" i="1"/>
  <c r="K116" i="1" s="1"/>
  <c r="H116" i="1"/>
  <c r="G116" i="1"/>
  <c r="F116" i="1"/>
  <c r="E116" i="1"/>
  <c r="D116" i="1"/>
  <c r="C116" i="1"/>
  <c r="B116" i="1"/>
  <c r="J116" i="1" s="1"/>
  <c r="K115" i="1"/>
  <c r="I114" i="1"/>
  <c r="H114" i="1"/>
  <c r="G114" i="1"/>
  <c r="F114" i="1"/>
  <c r="E114" i="1"/>
  <c r="D114" i="1"/>
  <c r="C114" i="1"/>
  <c r="B114" i="1"/>
  <c r="J114" i="1" s="1"/>
  <c r="K114" i="1" s="1"/>
  <c r="I113" i="1"/>
  <c r="H113" i="1"/>
  <c r="G113" i="1"/>
  <c r="F113" i="1"/>
  <c r="E113" i="1"/>
  <c r="D113" i="1"/>
  <c r="C113" i="1"/>
  <c r="B113" i="1"/>
  <c r="J113" i="1" s="1"/>
  <c r="K113" i="1" s="1"/>
  <c r="I112" i="1"/>
  <c r="H112" i="1"/>
  <c r="G112" i="1"/>
  <c r="F112" i="1"/>
  <c r="E112" i="1"/>
  <c r="D112" i="1"/>
  <c r="C112" i="1"/>
  <c r="B112" i="1"/>
  <c r="J112" i="1" s="1"/>
  <c r="K112" i="1" s="1"/>
  <c r="I111" i="1"/>
  <c r="H111" i="1"/>
  <c r="G111" i="1"/>
  <c r="F111" i="1"/>
  <c r="E111" i="1"/>
  <c r="D111" i="1"/>
  <c r="C111" i="1"/>
  <c r="B111" i="1"/>
  <c r="J111" i="1" s="1"/>
  <c r="I110" i="1"/>
  <c r="H110" i="1"/>
  <c r="G110" i="1"/>
  <c r="F110" i="1"/>
  <c r="E110" i="1"/>
  <c r="D110" i="1"/>
  <c r="C110" i="1"/>
  <c r="B110" i="1"/>
  <c r="J110" i="1" s="1"/>
  <c r="K110" i="1" s="1"/>
  <c r="I109" i="1"/>
  <c r="H109" i="1"/>
  <c r="G109" i="1"/>
  <c r="F109" i="1"/>
  <c r="E109" i="1"/>
  <c r="D109" i="1"/>
  <c r="C109" i="1"/>
  <c r="B109" i="1"/>
  <c r="J109" i="1" s="1"/>
  <c r="K109" i="1" s="1"/>
  <c r="K108" i="1"/>
  <c r="I107" i="1"/>
  <c r="K107" i="1" s="1"/>
  <c r="H107" i="1"/>
  <c r="G107" i="1"/>
  <c r="F107" i="1"/>
  <c r="E107" i="1"/>
  <c r="D107" i="1"/>
  <c r="C107" i="1"/>
  <c r="B107" i="1"/>
  <c r="J107" i="1" s="1"/>
  <c r="K106" i="1"/>
  <c r="I105" i="1"/>
  <c r="H105" i="1"/>
  <c r="G105" i="1"/>
  <c r="F105" i="1"/>
  <c r="E105" i="1"/>
  <c r="D105" i="1"/>
  <c r="C105" i="1"/>
  <c r="B105" i="1"/>
  <c r="J105" i="1" s="1"/>
  <c r="K105" i="1" s="1"/>
  <c r="I104" i="1"/>
  <c r="H104" i="1"/>
  <c r="G104" i="1"/>
  <c r="F104" i="1"/>
  <c r="E104" i="1"/>
  <c r="D104" i="1"/>
  <c r="C104" i="1"/>
  <c r="B104" i="1"/>
  <c r="B161" i="1" s="1"/>
  <c r="I103" i="1"/>
  <c r="H103" i="1"/>
  <c r="G103" i="1"/>
  <c r="F103" i="1"/>
  <c r="E103" i="1"/>
  <c r="D103" i="1"/>
  <c r="C103" i="1"/>
  <c r="B103" i="1"/>
  <c r="J103" i="1" s="1"/>
  <c r="K103" i="1" s="1"/>
  <c r="I102" i="1"/>
  <c r="H102" i="1"/>
  <c r="G102" i="1"/>
  <c r="F102" i="1"/>
  <c r="E102" i="1"/>
  <c r="D102" i="1"/>
  <c r="C102" i="1"/>
  <c r="B102" i="1"/>
  <c r="J102" i="1" s="1"/>
  <c r="I101" i="1"/>
  <c r="H101" i="1"/>
  <c r="G101" i="1"/>
  <c r="F101" i="1"/>
  <c r="E101" i="1"/>
  <c r="D101" i="1"/>
  <c r="C101" i="1"/>
  <c r="B101" i="1"/>
  <c r="J101" i="1" s="1"/>
  <c r="K101" i="1" s="1"/>
  <c r="J100" i="1"/>
  <c r="K100" i="1" s="1"/>
  <c r="I100" i="1"/>
  <c r="H100" i="1"/>
  <c r="G100" i="1"/>
  <c r="F100" i="1"/>
  <c r="E100" i="1"/>
  <c r="D100" i="1"/>
  <c r="C100" i="1"/>
  <c r="B100" i="1"/>
  <c r="I99" i="1"/>
  <c r="H99" i="1"/>
  <c r="G99" i="1"/>
  <c r="F99" i="1"/>
  <c r="E99" i="1"/>
  <c r="D99" i="1"/>
  <c r="C99" i="1"/>
  <c r="B99" i="1"/>
  <c r="J99" i="1" s="1"/>
  <c r="K99" i="1" s="1"/>
  <c r="I98" i="1"/>
  <c r="K98" i="1" s="1"/>
  <c r="H98" i="1"/>
  <c r="G98" i="1"/>
  <c r="F98" i="1"/>
  <c r="E98" i="1"/>
  <c r="D98" i="1"/>
  <c r="C98" i="1"/>
  <c r="B98" i="1"/>
  <c r="J98" i="1" s="1"/>
  <c r="K97" i="1"/>
  <c r="I96" i="1"/>
  <c r="H96" i="1"/>
  <c r="G96" i="1"/>
  <c r="F96" i="1"/>
  <c r="E96" i="1"/>
  <c r="D96" i="1"/>
  <c r="C96" i="1"/>
  <c r="B96" i="1"/>
  <c r="J96" i="1" s="1"/>
  <c r="K95" i="1"/>
  <c r="I94" i="1"/>
  <c r="H94" i="1"/>
  <c r="G94" i="1"/>
  <c r="F94" i="1"/>
  <c r="E94" i="1"/>
  <c r="D94" i="1"/>
  <c r="J94" i="1" s="1"/>
  <c r="K94" i="1" s="1"/>
  <c r="C94" i="1"/>
  <c r="B94" i="1"/>
  <c r="I93" i="1"/>
  <c r="K93" i="1" s="1"/>
  <c r="H93" i="1"/>
  <c r="G93" i="1"/>
  <c r="F93" i="1"/>
  <c r="E93" i="1"/>
  <c r="D93" i="1"/>
  <c r="C93" i="1"/>
  <c r="B93" i="1"/>
  <c r="J93" i="1" s="1"/>
  <c r="I92" i="1"/>
  <c r="H92" i="1"/>
  <c r="G92" i="1"/>
  <c r="F92" i="1"/>
  <c r="E92" i="1"/>
  <c r="D92" i="1"/>
  <c r="C92" i="1"/>
  <c r="B92" i="1"/>
  <c r="J92" i="1" s="1"/>
  <c r="K92" i="1" s="1"/>
  <c r="J91" i="1"/>
  <c r="K91" i="1" s="1"/>
  <c r="I91" i="1"/>
  <c r="H91" i="1"/>
  <c r="G91" i="1"/>
  <c r="F91" i="1"/>
  <c r="E91" i="1"/>
  <c r="D91" i="1"/>
  <c r="C91" i="1"/>
  <c r="B91" i="1"/>
  <c r="I90" i="1"/>
  <c r="H90" i="1"/>
  <c r="G90" i="1"/>
  <c r="F90" i="1"/>
  <c r="E90" i="1"/>
  <c r="D90" i="1"/>
  <c r="C90" i="1"/>
  <c r="B90" i="1"/>
  <c r="J90" i="1" s="1"/>
  <c r="K90" i="1" s="1"/>
  <c r="I89" i="1"/>
  <c r="H89" i="1"/>
  <c r="G89" i="1"/>
  <c r="F89" i="1"/>
  <c r="E89" i="1"/>
  <c r="D89" i="1"/>
  <c r="C89" i="1"/>
  <c r="B89" i="1"/>
  <c r="J89" i="1" s="1"/>
  <c r="I88" i="1"/>
  <c r="H88" i="1"/>
  <c r="G88" i="1"/>
  <c r="F88" i="1"/>
  <c r="E88" i="1"/>
  <c r="D88" i="1"/>
  <c r="C88" i="1"/>
  <c r="B88" i="1"/>
  <c r="J88" i="1" s="1"/>
  <c r="K88" i="1" s="1"/>
  <c r="K87" i="1"/>
  <c r="I86" i="1"/>
  <c r="H86" i="1"/>
  <c r="G86" i="1"/>
  <c r="F86" i="1"/>
  <c r="E86" i="1"/>
  <c r="D86" i="1"/>
  <c r="C86" i="1"/>
  <c r="C159" i="1" s="1"/>
  <c r="C160" i="1" s="1"/>
  <c r="B86" i="1"/>
  <c r="J86" i="1" s="1"/>
  <c r="K86" i="1" s="1"/>
  <c r="K85" i="1"/>
  <c r="I84" i="1"/>
  <c r="H84" i="1"/>
  <c r="G84" i="1"/>
  <c r="F84" i="1"/>
  <c r="E84" i="1"/>
  <c r="D84" i="1"/>
  <c r="C84" i="1"/>
  <c r="B84" i="1"/>
  <c r="J84" i="1" s="1"/>
  <c r="I83" i="1"/>
  <c r="H83" i="1"/>
  <c r="G83" i="1"/>
  <c r="F83" i="1"/>
  <c r="E83" i="1"/>
  <c r="D83" i="1"/>
  <c r="C83" i="1"/>
  <c r="B83" i="1"/>
  <c r="J83" i="1" s="1"/>
  <c r="K83" i="1" s="1"/>
  <c r="I82" i="1"/>
  <c r="H82" i="1"/>
  <c r="G82" i="1"/>
  <c r="F82" i="1"/>
  <c r="E82" i="1"/>
  <c r="D82" i="1"/>
  <c r="C82" i="1"/>
  <c r="B82" i="1"/>
  <c r="J82" i="1" s="1"/>
  <c r="K82" i="1" s="1"/>
  <c r="I81" i="1"/>
  <c r="H81" i="1"/>
  <c r="G81" i="1"/>
  <c r="F81" i="1"/>
  <c r="E81" i="1"/>
  <c r="D81" i="1"/>
  <c r="C81" i="1"/>
  <c r="B81" i="1"/>
  <c r="J81" i="1" s="1"/>
  <c r="K81" i="1" s="1"/>
  <c r="I80" i="1"/>
  <c r="H80" i="1"/>
  <c r="G80" i="1"/>
  <c r="F80" i="1"/>
  <c r="E80" i="1"/>
  <c r="D80" i="1"/>
  <c r="C80" i="1"/>
  <c r="B80" i="1"/>
  <c r="J80" i="1" s="1"/>
  <c r="I79" i="1"/>
  <c r="H79" i="1"/>
  <c r="G79" i="1"/>
  <c r="F79" i="1"/>
  <c r="E79" i="1"/>
  <c r="D79" i="1"/>
  <c r="C79" i="1"/>
  <c r="B79" i="1"/>
  <c r="J79" i="1" s="1"/>
  <c r="K79" i="1" s="1"/>
  <c r="I78" i="1"/>
  <c r="H78" i="1"/>
  <c r="G78" i="1"/>
  <c r="F78" i="1"/>
  <c r="E78" i="1"/>
  <c r="D78" i="1"/>
  <c r="C78" i="1"/>
  <c r="B78" i="1"/>
  <c r="J78" i="1" s="1"/>
  <c r="K78" i="1" s="1"/>
  <c r="I77" i="1"/>
  <c r="H77" i="1"/>
  <c r="G77" i="1"/>
  <c r="F77" i="1"/>
  <c r="E77" i="1"/>
  <c r="D77" i="1"/>
  <c r="C77" i="1"/>
  <c r="B77" i="1"/>
  <c r="J77" i="1" s="1"/>
  <c r="K77" i="1" s="1"/>
  <c r="I76" i="1"/>
  <c r="H76" i="1"/>
  <c r="J76" i="1" s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J75" i="1" s="1"/>
  <c r="K75" i="1" s="1"/>
  <c r="I74" i="1"/>
  <c r="H74" i="1"/>
  <c r="G74" i="1"/>
  <c r="F74" i="1"/>
  <c r="E74" i="1"/>
  <c r="D74" i="1"/>
  <c r="C74" i="1"/>
  <c r="B74" i="1"/>
  <c r="J74" i="1" s="1"/>
  <c r="K74" i="1" s="1"/>
  <c r="K73" i="1"/>
  <c r="I72" i="1"/>
  <c r="K72" i="1" s="1"/>
  <c r="H72" i="1"/>
  <c r="G72" i="1"/>
  <c r="F72" i="1"/>
  <c r="E72" i="1"/>
  <c r="D72" i="1"/>
  <c r="C72" i="1"/>
  <c r="B72" i="1"/>
  <c r="J72" i="1" s="1"/>
  <c r="P71" i="1"/>
  <c r="K71" i="1"/>
  <c r="P70" i="1"/>
  <c r="I70" i="1"/>
  <c r="H70" i="1"/>
  <c r="G70" i="1"/>
  <c r="F70" i="1"/>
  <c r="E70" i="1"/>
  <c r="D70" i="1"/>
  <c r="C70" i="1"/>
  <c r="B70" i="1"/>
  <c r="J70" i="1" s="1"/>
  <c r="K70" i="1" s="1"/>
  <c r="P69" i="1"/>
  <c r="I69" i="1"/>
  <c r="K69" i="1" s="1"/>
  <c r="H69" i="1"/>
  <c r="G69" i="1"/>
  <c r="F69" i="1"/>
  <c r="E69" i="1"/>
  <c r="D69" i="1"/>
  <c r="C69" i="1"/>
  <c r="B69" i="1"/>
  <c r="J69" i="1" s="1"/>
  <c r="P68" i="1"/>
  <c r="I68" i="1"/>
  <c r="H68" i="1"/>
  <c r="G68" i="1"/>
  <c r="F68" i="1"/>
  <c r="E68" i="1"/>
  <c r="D68" i="1"/>
  <c r="C68" i="1"/>
  <c r="B68" i="1"/>
  <c r="J68" i="1" s="1"/>
  <c r="K68" i="1" s="1"/>
  <c r="P67" i="1"/>
  <c r="I67" i="1"/>
  <c r="H67" i="1"/>
  <c r="G67" i="1"/>
  <c r="F67" i="1"/>
  <c r="E67" i="1"/>
  <c r="D67" i="1"/>
  <c r="C67" i="1"/>
  <c r="B67" i="1"/>
  <c r="J67" i="1" s="1"/>
  <c r="K67" i="1" s="1"/>
  <c r="P66" i="1"/>
  <c r="I66" i="1"/>
  <c r="H66" i="1"/>
  <c r="G66" i="1"/>
  <c r="F66" i="1"/>
  <c r="E66" i="1"/>
  <c r="D66" i="1"/>
  <c r="C66" i="1"/>
  <c r="B66" i="1"/>
  <c r="J66" i="1" s="1"/>
  <c r="I65" i="1"/>
  <c r="H65" i="1"/>
  <c r="G65" i="1"/>
  <c r="F65" i="1"/>
  <c r="E65" i="1"/>
  <c r="D65" i="1"/>
  <c r="C65" i="1"/>
  <c r="B65" i="1"/>
  <c r="J65" i="1" s="1"/>
  <c r="K65" i="1" s="1"/>
  <c r="J64" i="1"/>
  <c r="K64" i="1" s="1"/>
  <c r="I64" i="1"/>
  <c r="H64" i="1"/>
  <c r="G64" i="1"/>
  <c r="F64" i="1"/>
  <c r="E64" i="1"/>
  <c r="D64" i="1"/>
  <c r="C64" i="1"/>
  <c r="B64" i="1"/>
  <c r="P63" i="1"/>
  <c r="I63" i="1"/>
  <c r="H63" i="1"/>
  <c r="G63" i="1"/>
  <c r="F63" i="1"/>
  <c r="E63" i="1"/>
  <c r="D63" i="1"/>
  <c r="C63" i="1"/>
  <c r="B63" i="1"/>
  <c r="J63" i="1" s="1"/>
  <c r="I62" i="1"/>
  <c r="H62" i="1"/>
  <c r="G62" i="1"/>
  <c r="F62" i="1"/>
  <c r="E62" i="1"/>
  <c r="D62" i="1"/>
  <c r="C62" i="1"/>
  <c r="B62" i="1"/>
  <c r="J62" i="1" s="1"/>
  <c r="I61" i="1"/>
  <c r="H61" i="1"/>
  <c r="G61" i="1"/>
  <c r="F61" i="1"/>
  <c r="E61" i="1"/>
  <c r="D61" i="1"/>
  <c r="C61" i="1"/>
  <c r="B61" i="1"/>
  <c r="J61" i="1" s="1"/>
  <c r="I60" i="1"/>
  <c r="H60" i="1"/>
  <c r="G60" i="1"/>
  <c r="F60" i="1"/>
  <c r="E60" i="1"/>
  <c r="D60" i="1"/>
  <c r="C60" i="1"/>
  <c r="B60" i="1"/>
  <c r="J60" i="1" s="1"/>
  <c r="K60" i="1" s="1"/>
  <c r="K59" i="1"/>
  <c r="I58" i="1"/>
  <c r="K58" i="1" s="1"/>
  <c r="H58" i="1"/>
  <c r="G58" i="1"/>
  <c r="F58" i="1"/>
  <c r="E58" i="1"/>
  <c r="D58" i="1"/>
  <c r="C58" i="1"/>
  <c r="B58" i="1"/>
  <c r="J58" i="1" s="1"/>
  <c r="K57" i="1"/>
  <c r="I56" i="1"/>
  <c r="H56" i="1"/>
  <c r="G56" i="1"/>
  <c r="F56" i="1"/>
  <c r="E56" i="1"/>
  <c r="D56" i="1"/>
  <c r="C56" i="1"/>
  <c r="B56" i="1"/>
  <c r="J56" i="1" s="1"/>
  <c r="I55" i="1"/>
  <c r="H55" i="1"/>
  <c r="G55" i="1"/>
  <c r="F55" i="1"/>
  <c r="E55" i="1"/>
  <c r="D55" i="1"/>
  <c r="C55" i="1"/>
  <c r="B55" i="1"/>
  <c r="J55" i="1" s="1"/>
  <c r="K55" i="1" s="1"/>
  <c r="I54" i="1"/>
  <c r="H54" i="1"/>
  <c r="G54" i="1"/>
  <c r="F54" i="1"/>
  <c r="E54" i="1"/>
  <c r="D54" i="1"/>
  <c r="C54" i="1"/>
  <c r="B54" i="1"/>
  <c r="J54" i="1" s="1"/>
  <c r="I53" i="1"/>
  <c r="H53" i="1"/>
  <c r="G53" i="1"/>
  <c r="F53" i="1"/>
  <c r="E53" i="1"/>
  <c r="D53" i="1"/>
  <c r="C53" i="1"/>
  <c r="B53" i="1"/>
  <c r="J53" i="1" s="1"/>
  <c r="K52" i="1"/>
  <c r="I51" i="1"/>
  <c r="H51" i="1"/>
  <c r="G51" i="1"/>
  <c r="F51" i="1"/>
  <c r="E51" i="1"/>
  <c r="D51" i="1"/>
  <c r="C51" i="1"/>
  <c r="B51" i="1"/>
  <c r="J51" i="1" s="1"/>
  <c r="K51" i="1" s="1"/>
  <c r="K50" i="1"/>
  <c r="I49" i="1"/>
  <c r="H49" i="1"/>
  <c r="G49" i="1"/>
  <c r="F49" i="1"/>
  <c r="E49" i="1"/>
  <c r="D49" i="1"/>
  <c r="C49" i="1"/>
  <c r="B49" i="1"/>
  <c r="J49" i="1" s="1"/>
  <c r="I48" i="1"/>
  <c r="H48" i="1"/>
  <c r="G48" i="1"/>
  <c r="F48" i="1"/>
  <c r="E48" i="1"/>
  <c r="D48" i="1"/>
  <c r="C48" i="1"/>
  <c r="B48" i="1"/>
  <c r="J48" i="1" s="1"/>
  <c r="I47" i="1"/>
  <c r="H47" i="1"/>
  <c r="G47" i="1"/>
  <c r="F47" i="1"/>
  <c r="E47" i="1"/>
  <c r="D47" i="1"/>
  <c r="C47" i="1"/>
  <c r="B47" i="1"/>
  <c r="J47" i="1" s="1"/>
  <c r="I46" i="1"/>
  <c r="H46" i="1"/>
  <c r="G46" i="1"/>
  <c r="F46" i="1"/>
  <c r="E46" i="1"/>
  <c r="D46" i="1"/>
  <c r="C46" i="1"/>
  <c r="B46" i="1"/>
  <c r="J46" i="1" s="1"/>
  <c r="K46" i="1" s="1"/>
  <c r="I45" i="1"/>
  <c r="H45" i="1"/>
  <c r="G45" i="1"/>
  <c r="F45" i="1"/>
  <c r="E45" i="1"/>
  <c r="D45" i="1"/>
  <c r="C45" i="1"/>
  <c r="B45" i="1"/>
  <c r="J45" i="1" s="1"/>
  <c r="I44" i="1"/>
  <c r="H44" i="1"/>
  <c r="G44" i="1"/>
  <c r="F44" i="1"/>
  <c r="E44" i="1"/>
  <c r="D44" i="1"/>
  <c r="C44" i="1"/>
  <c r="B44" i="1"/>
  <c r="J44" i="1" s="1"/>
  <c r="I43" i="1"/>
  <c r="H43" i="1"/>
  <c r="G43" i="1"/>
  <c r="F43" i="1"/>
  <c r="E43" i="1"/>
  <c r="D43" i="1"/>
  <c r="C43" i="1"/>
  <c r="B43" i="1"/>
  <c r="J43" i="1" s="1"/>
  <c r="K42" i="1"/>
  <c r="I41" i="1"/>
  <c r="H41" i="1"/>
  <c r="G41" i="1"/>
  <c r="F41" i="1"/>
  <c r="E41" i="1"/>
  <c r="D41" i="1"/>
  <c r="C41" i="1"/>
  <c r="B41" i="1"/>
  <c r="J41" i="1" s="1"/>
  <c r="K41" i="1" s="1"/>
  <c r="K40" i="1"/>
  <c r="I39" i="1"/>
  <c r="H39" i="1"/>
  <c r="G39" i="1"/>
  <c r="F39" i="1"/>
  <c r="E39" i="1"/>
  <c r="D39" i="1"/>
  <c r="C39" i="1"/>
  <c r="B39" i="1"/>
  <c r="J39" i="1" s="1"/>
  <c r="I38" i="1"/>
  <c r="H38" i="1"/>
  <c r="G38" i="1"/>
  <c r="F38" i="1"/>
  <c r="E38" i="1"/>
  <c r="D38" i="1"/>
  <c r="C38" i="1"/>
  <c r="B38" i="1"/>
  <c r="J38" i="1" s="1"/>
  <c r="I37" i="1"/>
  <c r="H37" i="1"/>
  <c r="G37" i="1"/>
  <c r="F37" i="1"/>
  <c r="E37" i="1"/>
  <c r="D37" i="1"/>
  <c r="C37" i="1"/>
  <c r="B37" i="1"/>
  <c r="J37" i="1" s="1"/>
  <c r="K37" i="1" s="1"/>
  <c r="I36" i="1"/>
  <c r="H36" i="1"/>
  <c r="G36" i="1"/>
  <c r="F36" i="1"/>
  <c r="E36" i="1"/>
  <c r="D36" i="1"/>
  <c r="C36" i="1"/>
  <c r="B36" i="1"/>
  <c r="J36" i="1" s="1"/>
  <c r="I35" i="1"/>
  <c r="K35" i="1" s="1"/>
  <c r="H35" i="1"/>
  <c r="G35" i="1"/>
  <c r="J35" i="1" s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J34" i="1" s="1"/>
  <c r="I33" i="1"/>
  <c r="H33" i="1"/>
  <c r="G33" i="1"/>
  <c r="F33" i="1"/>
  <c r="E33" i="1"/>
  <c r="D33" i="1"/>
  <c r="C33" i="1"/>
  <c r="B33" i="1"/>
  <c r="J33" i="1" s="1"/>
  <c r="K33" i="1" s="1"/>
  <c r="I32" i="1"/>
  <c r="H32" i="1"/>
  <c r="G32" i="1"/>
  <c r="F32" i="1"/>
  <c r="E32" i="1"/>
  <c r="D32" i="1"/>
  <c r="C32" i="1"/>
  <c r="B32" i="1"/>
  <c r="J32" i="1" s="1"/>
  <c r="I31" i="1"/>
  <c r="H31" i="1"/>
  <c r="G31" i="1"/>
  <c r="F31" i="1"/>
  <c r="E31" i="1"/>
  <c r="D31" i="1"/>
  <c r="C31" i="1"/>
  <c r="B31" i="1"/>
  <c r="J31" i="1" s="1"/>
  <c r="I30" i="1"/>
  <c r="H30" i="1"/>
  <c r="G30" i="1"/>
  <c r="F30" i="1"/>
  <c r="E30" i="1"/>
  <c r="D30" i="1"/>
  <c r="C30" i="1"/>
  <c r="B30" i="1"/>
  <c r="J30" i="1" s="1"/>
  <c r="I29" i="1"/>
  <c r="H29" i="1"/>
  <c r="G29" i="1"/>
  <c r="F29" i="1"/>
  <c r="E29" i="1"/>
  <c r="D29" i="1"/>
  <c r="C29" i="1"/>
  <c r="B29" i="1"/>
  <c r="J29" i="1" s="1"/>
  <c r="K29" i="1" s="1"/>
  <c r="I28" i="1"/>
  <c r="H28" i="1"/>
  <c r="G28" i="1"/>
  <c r="F28" i="1"/>
  <c r="E28" i="1"/>
  <c r="D28" i="1"/>
  <c r="C28" i="1"/>
  <c r="B28" i="1"/>
  <c r="J28" i="1" s="1"/>
  <c r="I27" i="1"/>
  <c r="K27" i="1" s="1"/>
  <c r="H27" i="1"/>
  <c r="G27" i="1"/>
  <c r="J27" i="1" s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J26" i="1" s="1"/>
  <c r="I25" i="1"/>
  <c r="H25" i="1"/>
  <c r="G25" i="1"/>
  <c r="F25" i="1"/>
  <c r="E25" i="1"/>
  <c r="D25" i="1"/>
  <c r="C25" i="1"/>
  <c r="B25" i="1"/>
  <c r="J25" i="1" s="1"/>
  <c r="K25" i="1" s="1"/>
  <c r="I24" i="1"/>
  <c r="H24" i="1"/>
  <c r="G24" i="1"/>
  <c r="F24" i="1"/>
  <c r="E24" i="1"/>
  <c r="D24" i="1"/>
  <c r="C24" i="1"/>
  <c r="B24" i="1"/>
  <c r="J24" i="1" s="1"/>
  <c r="I23" i="1"/>
  <c r="H23" i="1"/>
  <c r="G23" i="1"/>
  <c r="F23" i="1"/>
  <c r="E23" i="1"/>
  <c r="D23" i="1"/>
  <c r="C23" i="1"/>
  <c r="B23" i="1"/>
  <c r="J23" i="1" s="1"/>
  <c r="K22" i="1"/>
  <c r="I21" i="1"/>
  <c r="K21" i="1" s="1"/>
  <c r="H21" i="1"/>
  <c r="G21" i="1"/>
  <c r="F21" i="1"/>
  <c r="E21" i="1"/>
  <c r="E159" i="1" s="1"/>
  <c r="E160" i="1" s="1"/>
  <c r="D21" i="1"/>
  <c r="C21" i="1"/>
  <c r="B21" i="1"/>
  <c r="J21" i="1" s="1"/>
  <c r="K20" i="1"/>
  <c r="I19" i="1"/>
  <c r="H19" i="1"/>
  <c r="G19" i="1"/>
  <c r="F19" i="1"/>
  <c r="E19" i="1"/>
  <c r="D19" i="1"/>
  <c r="C19" i="1"/>
  <c r="B19" i="1"/>
  <c r="J19" i="1" s="1"/>
  <c r="I18" i="1"/>
  <c r="H18" i="1"/>
  <c r="G18" i="1"/>
  <c r="F18" i="1"/>
  <c r="E18" i="1"/>
  <c r="D18" i="1"/>
  <c r="C18" i="1"/>
  <c r="B18" i="1"/>
  <c r="J18" i="1" s="1"/>
  <c r="I17" i="1"/>
  <c r="H17" i="1"/>
  <c r="G17" i="1"/>
  <c r="F17" i="1"/>
  <c r="E17" i="1"/>
  <c r="D17" i="1"/>
  <c r="C17" i="1"/>
  <c r="B17" i="1"/>
  <c r="J17" i="1" s="1"/>
  <c r="I16" i="1"/>
  <c r="H16" i="1"/>
  <c r="G16" i="1"/>
  <c r="F16" i="1"/>
  <c r="E16" i="1"/>
  <c r="D16" i="1"/>
  <c r="C16" i="1"/>
  <c r="B16" i="1"/>
  <c r="J16" i="1" s="1"/>
  <c r="K16" i="1" s="1"/>
  <c r="I15" i="1"/>
  <c r="H15" i="1"/>
  <c r="G15" i="1"/>
  <c r="F15" i="1"/>
  <c r="E15" i="1"/>
  <c r="D15" i="1"/>
  <c r="C15" i="1"/>
  <c r="B15" i="1"/>
  <c r="J15" i="1" s="1"/>
  <c r="I14" i="1"/>
  <c r="H14" i="1"/>
  <c r="G14" i="1"/>
  <c r="J14" i="1" s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J13" i="1" s="1"/>
  <c r="I12" i="1"/>
  <c r="H12" i="1"/>
  <c r="G12" i="1"/>
  <c r="F12" i="1"/>
  <c r="E12" i="1"/>
  <c r="D12" i="1"/>
  <c r="C12" i="1"/>
  <c r="B12" i="1"/>
  <c r="J12" i="1" s="1"/>
  <c r="K12" i="1" s="1"/>
  <c r="I11" i="1"/>
  <c r="H11" i="1"/>
  <c r="G11" i="1"/>
  <c r="F11" i="1"/>
  <c r="E11" i="1"/>
  <c r="D11" i="1"/>
  <c r="C11" i="1"/>
  <c r="B11" i="1"/>
  <c r="J11" i="1" s="1"/>
  <c r="K10" i="1"/>
  <c r="I9" i="1"/>
  <c r="I159" i="1" s="1"/>
  <c r="H9" i="1"/>
  <c r="H159" i="1" s="1"/>
  <c r="G9" i="1"/>
  <c r="G159" i="1" s="1"/>
  <c r="G160" i="1" s="1"/>
  <c r="F9" i="1"/>
  <c r="F159" i="1" s="1"/>
  <c r="E9" i="1"/>
  <c r="D9" i="1"/>
  <c r="D159" i="1" s="1"/>
  <c r="C9" i="1"/>
  <c r="B9" i="1"/>
  <c r="J9" i="1" s="1"/>
  <c r="K9" i="1" s="1"/>
  <c r="B163" i="1" l="1"/>
  <c r="J163" i="1" s="1"/>
  <c r="K163" i="1" s="1"/>
  <c r="K23" i="1"/>
  <c r="K24" i="1"/>
  <c r="K26" i="1"/>
  <c r="K28" i="1"/>
  <c r="K30" i="1"/>
  <c r="K31" i="1"/>
  <c r="K32" i="1"/>
  <c r="K34" i="1"/>
  <c r="K36" i="1"/>
  <c r="K38" i="1"/>
  <c r="K39" i="1"/>
  <c r="K66" i="1"/>
  <c r="K76" i="1"/>
  <c r="K80" i="1"/>
  <c r="K84" i="1"/>
  <c r="K111" i="1"/>
  <c r="D160" i="1"/>
  <c r="K43" i="1"/>
  <c r="K44" i="1"/>
  <c r="K45" i="1"/>
  <c r="K47" i="1"/>
  <c r="K48" i="1"/>
  <c r="K49" i="1"/>
  <c r="K89" i="1"/>
  <c r="F160" i="1"/>
  <c r="K53" i="1"/>
  <c r="K54" i="1"/>
  <c r="K56" i="1"/>
  <c r="K96" i="1"/>
  <c r="H160" i="1"/>
  <c r="I160" i="1"/>
  <c r="K11" i="1"/>
  <c r="K13" i="1"/>
  <c r="K14" i="1"/>
  <c r="K15" i="1"/>
  <c r="K17" i="1"/>
  <c r="K18" i="1"/>
  <c r="K19" i="1"/>
  <c r="K61" i="1"/>
  <c r="K62" i="1"/>
  <c r="K63" i="1"/>
  <c r="K102" i="1"/>
  <c r="K125" i="1"/>
  <c r="K151" i="1"/>
  <c r="E161" i="1"/>
  <c r="J161" i="1" s="1"/>
  <c r="K161" i="1" s="1"/>
  <c r="C165" i="1"/>
  <c r="B156" i="1"/>
  <c r="B159" i="1"/>
  <c r="J159" i="1" s="1"/>
  <c r="K159" i="1" s="1"/>
  <c r="F161" i="1"/>
  <c r="D165" i="1"/>
  <c r="J104" i="1"/>
  <c r="K104" i="1" s="1"/>
  <c r="H161" i="1"/>
  <c r="K123" i="1"/>
  <c r="J121" i="1"/>
  <c r="K121" i="1" s="1"/>
  <c r="B160" i="1" l="1"/>
  <c r="J160" i="1" s="1"/>
  <c r="K160" i="1" s="1"/>
</calcChain>
</file>

<file path=xl/comments1.xml><?xml version="1.0" encoding="utf-8"?>
<comments xmlns="http://schemas.openxmlformats.org/spreadsheetml/2006/main">
  <authors>
    <author>nlotiapk</author>
  </authors>
  <commentList>
    <comment ref="C157" authorId="0">
      <text>
        <r>
          <rPr>
            <b/>
            <sz val="8"/>
            <color indexed="81"/>
            <rFont val="Tahoma"/>
            <family val="2"/>
          </rPr>
          <t>nlotiapk:</t>
        </r>
        <r>
          <rPr>
            <sz val="8"/>
            <color indexed="81"/>
            <rFont val="Tahoma"/>
            <family val="2"/>
          </rPr>
          <t xml:space="preserve">
adv against export</t>
        </r>
      </text>
    </comment>
  </commentList>
</comments>
</file>

<file path=xl/sharedStrings.xml><?xml version="1.0" encoding="utf-8"?>
<sst xmlns="http://schemas.openxmlformats.org/spreadsheetml/2006/main" count="150" uniqueCount="126">
  <si>
    <t>CONSOLIDATED STATEMENT OF SECTOR-WISE DISTRIBUTION OF CREDIT TO THE PRIVATE SECTOR AS AT END JANUARY 2013</t>
  </si>
  <si>
    <t xml:space="preserve">Figures rounded to the nearest Rupee </t>
  </si>
  <si>
    <t>Sectors</t>
  </si>
  <si>
    <t>Overdrafts</t>
  </si>
  <si>
    <t>Loans</t>
  </si>
  <si>
    <t>Bills</t>
  </si>
  <si>
    <t>Financing in</t>
  </si>
  <si>
    <t>Investments</t>
  </si>
  <si>
    <t>Total</t>
  </si>
  <si>
    <t>Purchased &amp;</t>
  </si>
  <si>
    <t>Receivable</t>
  </si>
  <si>
    <t>Discounted</t>
  </si>
  <si>
    <t>Foreign Currencies</t>
  </si>
  <si>
    <t>in Shares &amp;</t>
  </si>
  <si>
    <t>Contra</t>
  </si>
  <si>
    <t>in Mauritius</t>
  </si>
  <si>
    <t>Debentures</t>
  </si>
  <si>
    <t>Check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</si>
  <si>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</si>
  <si>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</si>
  <si>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</si>
  <si>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</si>
  <si>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</si>
  <si>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</si>
  <si>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</si>
  <si>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</si>
  <si>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</si>
  <si>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</si>
  <si>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</si>
  <si>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</si>
  <si>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</si>
  <si>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</si>
  <si>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</si>
  <si>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</si>
  <si>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</si>
  <si>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</si>
  <si>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</si>
  <si>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</si>
  <si>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</si>
  <si>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</si>
  <si>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</si>
  <si>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</si>
  <si>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</si>
  <si>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</si>
  <si>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 xml:space="preserve">      Paints</t>
  </si>
  <si>
    <t xml:space="preserve">      Cement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</si>
  <si>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</si>
  <si>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</si>
  <si>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</si>
  <si>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</si>
  <si>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</si>
  <si>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</si>
  <si>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</si>
  <si>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</si>
  <si>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</si>
  <si>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</si>
  <si>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</si>
  <si>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</si>
  <si>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Building &amp; Housing Contractors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</si>
  <si>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</si>
  <si>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</si>
  <si>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</si>
  <si>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</si>
  <si>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</si>
  <si>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</si>
  <si>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</si>
  <si>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 xml:space="preserve">      Building Supplies &amp; Materials</t>
  </si>
  <si>
    <t xml:space="preserve">      Stone Crushing and Concrete Products</t>
  </si>
  <si>
    <t>Traders</t>
  </si>
  <si>
    <t xml:space="preserve">      Marketing Companies</t>
  </si>
  <si>
    <t xml:space="preserve">      Wholesalers</t>
  </si>
  <si>
    <t xml:space="preserve">      Retailers - Hypermarkets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</si>
  <si>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</si>
  <si>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</si>
  <si>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</si>
  <si>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</si>
  <si>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</si>
  <si>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</si>
  <si>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</si>
  <si>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</si>
  <si>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</si>
  <si>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</si>
  <si>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</si>
  <si>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</si>
  <si>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</si>
  <si>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</si>
  <si>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</si>
  <si>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</si>
  <si>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</si>
  <si>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Nonbank Deposit-Taking Institutions</t>
  </si>
  <si>
    <t xml:space="preserve">      Mutual Funds</t>
  </si>
  <si>
    <t xml:space="preserve">      Accounting &amp; Consultancy Services</t>
  </si>
  <si>
    <t xml:space="preserve">      Investment Companies</t>
  </si>
  <si>
    <t xml:space="preserve">      Public Financial Corporations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</si>
  <si>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</si>
  <si>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</si>
  <si>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</si>
  <si>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</si>
  <si>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</si>
  <si>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</si>
  <si>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Global Business Licence Holders</t>
  </si>
  <si>
    <t xml:space="preserve">      Category 1</t>
  </si>
  <si>
    <t>GBL</t>
  </si>
  <si>
    <t xml:space="preserve">      Category 2</t>
  </si>
  <si>
    <t>State and Local Government</t>
  </si>
  <si>
    <t>Public Nonfinancial Corporations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</si>
  <si>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</si>
  <si>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</si>
  <si>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</si>
  <si>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</si>
  <si>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Modernisation &amp; Expansion Enterprise Cert Holders</t>
  </si>
  <si>
    <r>
      <t xml:space="preserve">Personal </t>
    </r>
    <r>
      <rPr>
        <b/>
        <vertAlign val="superscript"/>
        <sz val="10"/>
        <color indexed="63"/>
        <rFont val="Trebuchet MS"/>
        <family val="2"/>
      </rPr>
      <t>1</t>
    </r>
  </si>
  <si>
    <t xml:space="preserve">      Credit Card Advances</t>
  </si>
  <si>
    <r>
      <t xml:space="preserve">Professional </t>
    </r>
    <r>
      <rPr>
        <b/>
        <vertAlign val="superscript"/>
        <sz val="10"/>
        <color indexed="63"/>
        <rFont val="Trebuchet MS"/>
        <family val="2"/>
      </rPr>
      <t>2</t>
    </r>
  </si>
  <si>
    <t>Education</t>
  </si>
  <si>
    <t>Human Resource Development Certificate Holders</t>
  </si>
  <si>
    <t>Media, Entertainment and Recreational Activities</t>
  </si>
  <si>
    <t xml:space="preserve">Other </t>
  </si>
  <si>
    <t>Figures may not add up to totals due to rounding.</t>
  </si>
  <si>
    <r>
      <t>1</t>
    </r>
    <r>
      <rPr>
        <i/>
        <sz val="10"/>
        <color indexed="63"/>
        <rFont val="Trebuchet MS"/>
        <family val="2"/>
      </rPr>
      <t>refers to individuals on payrolls</t>
    </r>
  </si>
  <si>
    <r>
      <t>2</t>
    </r>
    <r>
      <rPr>
        <i/>
        <sz val="10"/>
        <color indexed="63"/>
        <rFont val="Trebuchet MS"/>
        <family val="2"/>
      </rPr>
      <t>refers to facilities granted to professional bodies or individuals for the purpose of carrying out day-to-day business</t>
    </r>
  </si>
  <si>
    <t>Datacal sheet</t>
  </si>
  <si>
    <t>NCAL</t>
  </si>
  <si>
    <t xml:space="preserve">Conso Statement </t>
  </si>
  <si>
    <t>sec</t>
  </si>
  <si>
    <t>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</si>
</sst>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0"/>
      <name val="Arial"/>
    </font>
    <font>
      <sz val="10"/>
      <name val="Arial"/>
    </font>
    <font>
      <b/>
      <sz val="14"/>
      <color indexed="63"/>
      <name val="Trebuchet MS"/>
      <family val="2"/>
    </font>
    <font>
      <sz val="10"/>
      <color indexed="63"/>
      <name val="Trebuchet MS"/>
      <family val="2"/>
    </font>
    <font>
      <b/>
      <sz val="10"/>
      <color indexed="63"/>
      <name val="Trebuchet MS"/>
      <family val="2"/>
    </font>
    <font>
      <b/>
      <sz val="10"/>
      <color indexed="63"/>
      <name val="Monotype Corsiva"/>
      <family val="4"/>
    </font>
    <font>
      <b/>
      <i/>
      <sz val="14"/>
      <color indexed="63"/>
      <name val="Times New Roman"/>
      <family val="1"/>
    </font>
    <font>
      <b/>
      <sz val="10"/>
      <color indexed="9"/>
      <name val="Arial"/>
      <family val="2"/>
    </font>
    <font>
      <b/>
      <sz val="10"/>
      <color rgb="FF0000FF"/>
      <name val="Trebuchet MS"/>
      <family val="2"/>
    </font>
    <font>
      <b/>
      <sz val="10"/>
      <color indexed="9"/>
      <name val="Trebuchet MS"/>
      <family val="2"/>
    </font>
    <font>
      <i/>
      <sz val="10"/>
      <color indexed="63"/>
      <name val="Trebuchet MS"/>
      <family val="2"/>
    </font>
    <font>
      <b/>
      <sz val="10"/>
      <name val="Arial"/>
      <family val="2"/>
    </font>
    <font>
      <b/>
      <sz val="9"/>
      <color indexed="9"/>
      <name val="Trebuchet MS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vertAlign val="superscript"/>
      <sz val="10"/>
      <color indexed="63"/>
      <name val="Trebuchet MS"/>
      <family val="2"/>
    </font>
    <font>
      <sz val="10"/>
      <color rgb="FF0000FF"/>
      <name val="Trebuchet MS"/>
      <family val="2"/>
    </font>
    <font>
      <i/>
      <sz val="9"/>
      <name val="Arial"/>
      <family val="2"/>
    </font>
    <font>
      <i/>
      <vertAlign val="superscript"/>
      <sz val="10"/>
      <color indexed="63"/>
      <name val="Trebuchet MS"/>
      <family val="2"/>
    </font>
    <font>
      <vertAlign val="superscript"/>
      <sz val="10"/>
      <color indexed="63"/>
      <name val="Trebuchet MS"/>
      <family val="2"/>
    </font>
    <font>
      <i/>
      <sz val="11"/>
      <color indexed="63"/>
      <name val="Times New Roman"/>
      <family val="1"/>
    </font>
    <font>
      <b/>
      <sz val="8"/>
      <color indexed="63"/>
      <name val="Trebuchet MS"/>
      <family val="2"/>
    </font>
    <font>
      <b/>
      <sz val="10"/>
      <color theme="0"/>
      <name val="Trebuchet MS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1" xfId="0" applyFont="1" applyFill="1" applyBorder="1"/>
    <xf numFmtId="0" fontId="3" fillId="2" borderId="2" xfId="1" applyFont="1" applyFill="1" applyBorder="1"/>
    <xf numFmtId="0" fontId="4" fillId="2" borderId="3" xfId="1" applyFont="1" applyFill="1" applyBorder="1"/>
    <xf numFmtId="0" fontId="3" fillId="0" borderId="0" xfId="0" applyFont="1" applyFill="1" applyBorder="1"/>
    <xf numFmtId="0" fontId="4" fillId="3" borderId="4" xfId="0" applyFont="1" applyFill="1" applyBorder="1"/>
    <xf numFmtId="3" fontId="3" fillId="3" borderId="0" xfId="1" applyNumberFormat="1" applyFont="1" applyFill="1" applyBorder="1"/>
    <xf numFmtId="0" fontId="3" fillId="3" borderId="0" xfId="1" applyFont="1" applyFill="1" applyBorder="1"/>
    <xf numFmtId="3" fontId="4" fillId="3" borderId="5" xfId="1" applyNumberFormat="1" applyFont="1" applyFill="1" applyBorder="1"/>
    <xf numFmtId="0" fontId="5" fillId="3" borderId="6" xfId="1" applyFont="1" applyFill="1" applyBorder="1"/>
    <xf numFmtId="3" fontId="3" fillId="3" borderId="7" xfId="1" applyNumberFormat="1" applyFont="1" applyFill="1" applyBorder="1"/>
    <xf numFmtId="0" fontId="3" fillId="3" borderId="7" xfId="1" applyFont="1" applyFill="1" applyBorder="1"/>
    <xf numFmtId="3" fontId="6" fillId="3" borderId="8" xfId="0" applyNumberFormat="1" applyFont="1" applyFill="1" applyBorder="1" applyAlignment="1">
      <alignment horizontal="center"/>
    </xf>
    <xf numFmtId="0" fontId="3" fillId="4" borderId="1" xfId="1" applyFont="1" applyFill="1" applyBorder="1"/>
    <xf numFmtId="0" fontId="3" fillId="4" borderId="9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3" fontId="3" fillId="0" borderId="0" xfId="0" applyNumberFormat="1" applyFont="1" applyFill="1" applyBorder="1"/>
    <xf numFmtId="3" fontId="4" fillId="5" borderId="4" xfId="0" applyNumberFormat="1" applyFont="1" applyFill="1" applyBorder="1" applyAlignment="1">
      <alignment horizontal="center"/>
    </xf>
    <xf numFmtId="3" fontId="4" fillId="5" borderId="1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0" borderId="10" xfId="0" applyBorder="1"/>
    <xf numFmtId="0" fontId="7" fillId="6" borderId="4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3" fontId="4" fillId="2" borderId="4" xfId="0" applyNumberFormat="1" applyFont="1" applyFill="1" applyBorder="1"/>
    <xf numFmtId="3" fontId="8" fillId="7" borderId="10" xfId="0" applyNumberFormat="1" applyFont="1" applyFill="1" applyBorder="1"/>
    <xf numFmtId="3" fontId="9" fillId="8" borderId="0" xfId="0" applyNumberFormat="1" applyFont="1" applyFill="1" applyBorder="1" applyAlignment="1">
      <alignment horizontal="center"/>
    </xf>
    <xf numFmtId="3" fontId="10" fillId="2" borderId="4" xfId="0" applyNumberFormat="1" applyFont="1" applyFill="1" applyBorder="1"/>
    <xf numFmtId="3" fontId="4" fillId="7" borderId="10" xfId="0" applyNumberFormat="1" applyFont="1" applyFill="1" applyBorder="1"/>
    <xf numFmtId="3" fontId="4" fillId="7" borderId="10" xfId="0" quotePrefix="1" applyNumberFormat="1" applyFont="1" applyFill="1" applyBorder="1"/>
    <xf numFmtId="3" fontId="3" fillId="7" borderId="10" xfId="0" applyNumberFormat="1" applyFont="1" applyFill="1" applyBorder="1"/>
    <xf numFmtId="0" fontId="11" fillId="0" borderId="10" xfId="0" applyFont="1" applyBorder="1"/>
    <xf numFmtId="3" fontId="0" fillId="0" borderId="0" xfId="0" applyNumberFormat="1"/>
    <xf numFmtId="3" fontId="0" fillId="0" borderId="10" xfId="0" applyNumberFormat="1" applyBorder="1"/>
    <xf numFmtId="3" fontId="12" fillId="6" borderId="0" xfId="0" applyNumberFormat="1" applyFont="1" applyFill="1" applyBorder="1"/>
    <xf numFmtId="0" fontId="4" fillId="0" borderId="0" xfId="0" applyFont="1" applyFill="1" applyBorder="1"/>
    <xf numFmtId="3" fontId="11" fillId="0" borderId="10" xfId="0" applyNumberFormat="1" applyFont="1" applyBorder="1"/>
    <xf numFmtId="3" fontId="0" fillId="0" borderId="0" xfId="0" applyNumberFormat="1" applyBorder="1"/>
    <xf numFmtId="3" fontId="0" fillId="0" borderId="5" xfId="0" applyNumberFormat="1" applyBorder="1"/>
    <xf numFmtId="0" fontId="13" fillId="0" borderId="10" xfId="0" applyFont="1" applyBorder="1"/>
    <xf numFmtId="0" fontId="14" fillId="0" borderId="10" xfId="0" applyFont="1" applyBorder="1"/>
    <xf numFmtId="3" fontId="16" fillId="7" borderId="10" xfId="0" applyNumberFormat="1" applyFont="1" applyFill="1" applyBorder="1"/>
    <xf numFmtId="0" fontId="0" fillId="4" borderId="4" xfId="0" applyFill="1" applyBorder="1"/>
    <xf numFmtId="0" fontId="0" fillId="4" borderId="10" xfId="0" applyFill="1" applyBorder="1"/>
    <xf numFmtId="0" fontId="11" fillId="4" borderId="10" xfId="0" applyFont="1" applyFill="1" applyBorder="1"/>
    <xf numFmtId="3" fontId="4" fillId="5" borderId="6" xfId="0" applyNumberFormat="1" applyFont="1" applyFill="1" applyBorder="1"/>
    <xf numFmtId="3" fontId="8" fillId="5" borderId="11" xfId="0" applyNumberFormat="1" applyFont="1" applyFill="1" applyBorder="1"/>
    <xf numFmtId="0" fontId="17" fillId="0" borderId="0" xfId="0" applyFont="1" applyFill="1" applyAlignment="1">
      <alignment vertical="center"/>
    </xf>
    <xf numFmtId="164" fontId="0" fillId="0" borderId="0" xfId="0" applyNumberFormat="1"/>
    <xf numFmtId="0" fontId="18" fillId="7" borderId="0" xfId="1" applyFont="1" applyFill="1" applyBorder="1"/>
    <xf numFmtId="3" fontId="19" fillId="7" borderId="0" xfId="1" applyNumberFormat="1" applyFont="1" applyFill="1" applyBorder="1"/>
    <xf numFmtId="0" fontId="3" fillId="7" borderId="0" xfId="0" applyFont="1" applyFill="1" applyBorder="1"/>
    <xf numFmtId="3" fontId="4" fillId="7" borderId="0" xfId="0" applyNumberFormat="1" applyFont="1" applyFill="1" applyBorder="1"/>
    <xf numFmtId="0" fontId="20" fillId="7" borderId="0" xfId="0" applyFont="1" applyFill="1" applyBorder="1"/>
    <xf numFmtId="3" fontId="4" fillId="0" borderId="0" xfId="0" applyNumberFormat="1" applyFont="1" applyFill="1" applyBorder="1"/>
    <xf numFmtId="3" fontId="21" fillId="0" borderId="0" xfId="0" applyNumberFormat="1" applyFont="1" applyFill="1" applyBorder="1"/>
    <xf numFmtId="3" fontId="22" fillId="9" borderId="0" xfId="0" applyNumberFormat="1" applyFont="1" applyFill="1" applyBorder="1"/>
    <xf numFmtId="0" fontId="4" fillId="0" borderId="0" xfId="0" applyFont="1" applyFill="1" applyBorder="1" applyAlignment="1">
      <alignment wrapText="1"/>
    </xf>
  </cellXfs>
  <cellStyles count="2">
    <cellStyle name="Normal" xfId="0" builtinId="0"/>
    <cellStyle name="Normal_OWN-LO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PC/NCPC13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3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 BANKS"/>
      <sheetName val="SHEETBANKSADJ"/>
      <sheetName val="ADJUSTED"/>
    </sheetNames>
    <sheetDataSet>
      <sheetData sheetId="0"/>
      <sheetData sheetId="1">
        <row r="10">
          <cell r="B10">
            <v>3824122838.3100061</v>
          </cell>
          <cell r="C10">
            <v>11386611258.140268</v>
          </cell>
          <cell r="D10">
            <v>73106</v>
          </cell>
          <cell r="E10">
            <v>50795155</v>
          </cell>
          <cell r="F10">
            <v>0</v>
          </cell>
          <cell r="G10">
            <v>2070492653.2487571</v>
          </cell>
          <cell r="H10">
            <v>175000000</v>
          </cell>
          <cell r="I10">
            <v>17507095010.699036</v>
          </cell>
        </row>
        <row r="12">
          <cell r="B12">
            <v>1151616662</v>
          </cell>
          <cell r="C12">
            <v>5323986332.3599997</v>
          </cell>
          <cell r="D12">
            <v>0</v>
          </cell>
          <cell r="E12">
            <v>0</v>
          </cell>
          <cell r="F12">
            <v>0</v>
          </cell>
          <cell r="G12">
            <v>233278569</v>
          </cell>
          <cell r="H12">
            <v>175000000</v>
          </cell>
          <cell r="I12">
            <v>6883881563.3599997</v>
          </cell>
        </row>
        <row r="13">
          <cell r="B13">
            <v>636801500.21999991</v>
          </cell>
          <cell r="C13">
            <v>974711446.20000005</v>
          </cell>
          <cell r="D13">
            <v>0</v>
          </cell>
          <cell r="E13">
            <v>0</v>
          </cell>
          <cell r="F13">
            <v>0</v>
          </cell>
          <cell r="G13">
            <v>238729828.69</v>
          </cell>
          <cell r="H13">
            <v>0</v>
          </cell>
          <cell r="I13">
            <v>1850242775.1100001</v>
          </cell>
        </row>
        <row r="14">
          <cell r="B14">
            <v>8189788.3600000003</v>
          </cell>
          <cell r="C14">
            <v>1100124</v>
          </cell>
          <cell r="D14">
            <v>0</v>
          </cell>
          <cell r="E14">
            <v>2076325</v>
          </cell>
          <cell r="F14">
            <v>0</v>
          </cell>
          <cell r="G14">
            <v>5100</v>
          </cell>
          <cell r="H14">
            <v>0</v>
          </cell>
          <cell r="I14">
            <v>11371337.359999999</v>
          </cell>
        </row>
        <row r="15">
          <cell r="B15">
            <v>3957621.14</v>
          </cell>
          <cell r="C15">
            <v>19585.13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3977206.27</v>
          </cell>
        </row>
        <row r="16">
          <cell r="B16">
            <v>630360188.91525495</v>
          </cell>
          <cell r="C16">
            <v>1152708295.441643</v>
          </cell>
          <cell r="D16">
            <v>0</v>
          </cell>
          <cell r="E16">
            <v>0</v>
          </cell>
          <cell r="F16">
            <v>0</v>
          </cell>
          <cell r="G16">
            <v>15899</v>
          </cell>
          <cell r="H16">
            <v>0</v>
          </cell>
          <cell r="I16">
            <v>1783084383.3568978</v>
          </cell>
        </row>
        <row r="17">
          <cell r="B17">
            <v>34149255.983163998</v>
          </cell>
          <cell r="C17">
            <v>98155912.053547993</v>
          </cell>
          <cell r="D17">
            <v>2</v>
          </cell>
          <cell r="E17">
            <v>1566093</v>
          </cell>
          <cell r="F17">
            <v>0</v>
          </cell>
          <cell r="G17">
            <v>35616664</v>
          </cell>
          <cell r="H17">
            <v>0</v>
          </cell>
          <cell r="I17">
            <v>169487927.03671199</v>
          </cell>
        </row>
        <row r="18">
          <cell r="B18">
            <v>304064440.69562495</v>
          </cell>
          <cell r="C18">
            <v>549771837.41313696</v>
          </cell>
          <cell r="D18">
            <v>73104</v>
          </cell>
          <cell r="E18">
            <v>43824694</v>
          </cell>
          <cell r="F18">
            <v>0</v>
          </cell>
          <cell r="G18">
            <v>107857492</v>
          </cell>
          <cell r="H18">
            <v>0</v>
          </cell>
          <cell r="I18">
            <v>1005591568.1087619</v>
          </cell>
        </row>
        <row r="19">
          <cell r="B19">
            <v>171578173.89979905</v>
          </cell>
          <cell r="C19">
            <v>142721251.95999998</v>
          </cell>
          <cell r="D19">
            <v>0</v>
          </cell>
          <cell r="E19">
            <v>0</v>
          </cell>
          <cell r="F19">
            <v>0</v>
          </cell>
          <cell r="G19">
            <v>107725574.01000001</v>
          </cell>
          <cell r="H19">
            <v>0</v>
          </cell>
          <cell r="I19">
            <v>422024999.86979902</v>
          </cell>
        </row>
        <row r="20">
          <cell r="B20">
            <v>883405207.09616399</v>
          </cell>
          <cell r="C20">
            <v>3143436473.5819407</v>
          </cell>
          <cell r="D20">
            <v>0</v>
          </cell>
          <cell r="E20">
            <v>3328043</v>
          </cell>
          <cell r="F20">
            <v>0</v>
          </cell>
          <cell r="G20">
            <v>1347263526.5487571</v>
          </cell>
          <cell r="H20">
            <v>0</v>
          </cell>
          <cell r="I20">
            <v>5377433250.226862</v>
          </cell>
        </row>
        <row r="22">
          <cell r="B22">
            <v>6182689957.1962147</v>
          </cell>
          <cell r="C22">
            <v>6343891367.9528399</v>
          </cell>
          <cell r="D22">
            <v>191479644.88999999</v>
          </cell>
          <cell r="E22">
            <v>1768576892.77</v>
          </cell>
          <cell r="F22">
            <v>0</v>
          </cell>
          <cell r="G22">
            <v>4305639959.4576674</v>
          </cell>
          <cell r="H22">
            <v>28500000</v>
          </cell>
          <cell r="I22">
            <v>18820777822.266724</v>
          </cell>
        </row>
        <row r="24">
          <cell r="B24">
            <v>2022583313.4592311</v>
          </cell>
          <cell r="C24">
            <v>998870961.69583309</v>
          </cell>
          <cell r="D24">
            <v>173751802.72999999</v>
          </cell>
          <cell r="E24">
            <v>469955768</v>
          </cell>
          <cell r="F24">
            <v>0</v>
          </cell>
          <cell r="G24">
            <v>1884244868.2948804</v>
          </cell>
          <cell r="H24">
            <v>28500000</v>
          </cell>
          <cell r="I24">
            <v>5577906714.179945</v>
          </cell>
        </row>
        <row r="25">
          <cell r="B25">
            <v>80040081.090000004</v>
          </cell>
          <cell r="C25">
            <v>220465674.80999997</v>
          </cell>
          <cell r="D25">
            <v>0</v>
          </cell>
          <cell r="E25">
            <v>9521762</v>
          </cell>
          <cell r="F25">
            <v>0</v>
          </cell>
          <cell r="G25">
            <v>10518523.029999999</v>
          </cell>
          <cell r="H25">
            <v>0</v>
          </cell>
          <cell r="I25">
            <v>320546040.92999995</v>
          </cell>
        </row>
        <row r="26">
          <cell r="B26">
            <v>25914068.920000002</v>
          </cell>
          <cell r="C26">
            <v>13469873.449999999</v>
          </cell>
          <cell r="D26">
            <v>9712277.5899999999</v>
          </cell>
          <cell r="E26">
            <v>4855185</v>
          </cell>
          <cell r="F26">
            <v>0</v>
          </cell>
          <cell r="G26">
            <v>81472705.129999995</v>
          </cell>
          <cell r="H26">
            <v>0</v>
          </cell>
          <cell r="I26">
            <v>135424110.09</v>
          </cell>
        </row>
        <row r="27">
          <cell r="B27">
            <v>60609825.419999994</v>
          </cell>
          <cell r="C27">
            <v>95616247.290000007</v>
          </cell>
          <cell r="D27">
            <v>0</v>
          </cell>
          <cell r="E27">
            <v>11635314</v>
          </cell>
          <cell r="F27">
            <v>0</v>
          </cell>
          <cell r="G27">
            <v>124671772.99000001</v>
          </cell>
          <cell r="H27">
            <v>0</v>
          </cell>
          <cell r="I27">
            <v>292533159.70000005</v>
          </cell>
        </row>
        <row r="28">
          <cell r="B28">
            <v>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</row>
        <row r="29">
          <cell r="B29">
            <v>151342639.96968502</v>
          </cell>
          <cell r="C29">
            <v>83961059.992644995</v>
          </cell>
          <cell r="D29">
            <v>0</v>
          </cell>
          <cell r="E29">
            <v>10696459</v>
          </cell>
          <cell r="F29">
            <v>0</v>
          </cell>
          <cell r="G29">
            <v>3463123.3179989997</v>
          </cell>
          <cell r="H29">
            <v>0</v>
          </cell>
          <cell r="I29">
            <v>249463282.28032902</v>
          </cell>
        </row>
        <row r="30">
          <cell r="B30">
            <v>291998955.23000002</v>
          </cell>
          <cell r="C30">
            <v>604605855.5</v>
          </cell>
          <cell r="D30">
            <v>0</v>
          </cell>
          <cell r="E30">
            <v>78725019</v>
          </cell>
          <cell r="F30">
            <v>0</v>
          </cell>
          <cell r="G30">
            <v>133889654.22999999</v>
          </cell>
          <cell r="H30">
            <v>0</v>
          </cell>
          <cell r="I30">
            <v>1109219483.96</v>
          </cell>
        </row>
        <row r="31">
          <cell r="B31">
            <v>488239541.14693695</v>
          </cell>
          <cell r="C31">
            <v>673696581.64590502</v>
          </cell>
          <cell r="D31">
            <v>0</v>
          </cell>
          <cell r="E31">
            <v>167306875</v>
          </cell>
          <cell r="F31">
            <v>0</v>
          </cell>
          <cell r="G31">
            <v>74152077.169999987</v>
          </cell>
          <cell r="H31">
            <v>0</v>
          </cell>
          <cell r="I31">
            <v>1403395074.962842</v>
          </cell>
        </row>
        <row r="32">
          <cell r="B32">
            <v>1498101543.7178681</v>
          </cell>
          <cell r="C32">
            <v>834548244.51817405</v>
          </cell>
          <cell r="D32">
            <v>0</v>
          </cell>
          <cell r="E32">
            <v>517438517.85000002</v>
          </cell>
          <cell r="F32">
            <v>0</v>
          </cell>
          <cell r="G32">
            <v>1111196841.1400001</v>
          </cell>
          <cell r="H32">
            <v>0</v>
          </cell>
          <cell r="I32">
            <v>3961285147.2260418</v>
          </cell>
        </row>
        <row r="33">
          <cell r="B33">
            <v>72189070.442099005</v>
          </cell>
          <cell r="C33">
            <v>154188009.77099898</v>
          </cell>
          <cell r="D33">
            <v>0</v>
          </cell>
          <cell r="E33">
            <v>11198000.92</v>
          </cell>
          <cell r="F33">
            <v>0</v>
          </cell>
          <cell r="G33">
            <v>2608796.0700000003</v>
          </cell>
          <cell r="H33">
            <v>0</v>
          </cell>
          <cell r="I33">
            <v>240183877.20309797</v>
          </cell>
        </row>
        <row r="34">
          <cell r="B34">
            <v>29479302.560000002</v>
          </cell>
          <cell r="C34">
            <v>45989713.200000003</v>
          </cell>
          <cell r="D34">
            <v>0</v>
          </cell>
          <cell r="E34">
            <v>8014219</v>
          </cell>
          <cell r="F34">
            <v>0</v>
          </cell>
          <cell r="G34">
            <v>8158611.5099999998</v>
          </cell>
          <cell r="H34">
            <v>0</v>
          </cell>
          <cell r="I34">
            <v>91641846.270000011</v>
          </cell>
        </row>
        <row r="35">
          <cell r="B35">
            <v>44858635.178590998</v>
          </cell>
          <cell r="C35">
            <v>49715818.459999993</v>
          </cell>
          <cell r="D35">
            <v>0</v>
          </cell>
          <cell r="E35">
            <v>17156341</v>
          </cell>
          <cell r="F35">
            <v>0</v>
          </cell>
          <cell r="G35">
            <v>31283395.09</v>
          </cell>
          <cell r="H35">
            <v>0</v>
          </cell>
          <cell r="I35">
            <v>143014189.728591</v>
          </cell>
        </row>
        <row r="36">
          <cell r="B36">
            <v>91971718.240611002</v>
          </cell>
          <cell r="C36">
            <v>95281214.659999996</v>
          </cell>
          <cell r="D36">
            <v>0</v>
          </cell>
          <cell r="E36">
            <v>2626940</v>
          </cell>
          <cell r="F36">
            <v>0</v>
          </cell>
          <cell r="G36">
            <v>66345.119999999995</v>
          </cell>
          <cell r="H36">
            <v>0</v>
          </cell>
          <cell r="I36">
            <v>189946218.02061099</v>
          </cell>
        </row>
        <row r="37">
          <cell r="B37">
            <v>23940415.873504002</v>
          </cell>
          <cell r="C37">
            <v>25666707.995853998</v>
          </cell>
          <cell r="D37">
            <v>1</v>
          </cell>
          <cell r="E37">
            <v>7966220</v>
          </cell>
          <cell r="F37">
            <v>0</v>
          </cell>
          <cell r="G37">
            <v>1445333.47</v>
          </cell>
          <cell r="H37">
            <v>0</v>
          </cell>
          <cell r="I37">
            <v>59018678.339358002</v>
          </cell>
        </row>
        <row r="38">
          <cell r="B38">
            <v>130916569.31</v>
          </cell>
          <cell r="C38">
            <v>79579175.349999994</v>
          </cell>
          <cell r="D38">
            <v>0</v>
          </cell>
          <cell r="E38">
            <v>1291604</v>
          </cell>
          <cell r="F38">
            <v>0</v>
          </cell>
          <cell r="G38">
            <v>9252028.3300000001</v>
          </cell>
          <cell r="H38">
            <v>0</v>
          </cell>
          <cell r="I38">
            <v>221039376.99000001</v>
          </cell>
        </row>
        <row r="39">
          <cell r="B39">
            <v>29963179.180000003</v>
          </cell>
          <cell r="C39">
            <v>80686038.359999999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110649217.54000001</v>
          </cell>
        </row>
        <row r="40">
          <cell r="B40">
            <v>1140541096.4576881</v>
          </cell>
          <cell r="C40">
            <v>2287550191.2534299</v>
          </cell>
          <cell r="D40">
            <v>8015563.5700000003</v>
          </cell>
          <cell r="E40">
            <v>450188668</v>
          </cell>
          <cell r="F40">
            <v>0</v>
          </cell>
          <cell r="G40">
            <v>829215884.5647881</v>
          </cell>
          <cell r="H40">
            <v>0</v>
          </cell>
          <cell r="I40">
            <v>4715511403.8459063</v>
          </cell>
        </row>
        <row r="42">
          <cell r="B42">
            <v>3935342211.4836774</v>
          </cell>
          <cell r="C42">
            <v>25249418390.854557</v>
          </cell>
          <cell r="D42">
            <v>0</v>
          </cell>
          <cell r="E42">
            <v>83526</v>
          </cell>
          <cell r="F42">
            <v>0</v>
          </cell>
          <cell r="G42">
            <v>15615717961.662027</v>
          </cell>
          <cell r="H42">
            <v>322504750</v>
          </cell>
          <cell r="I42">
            <v>45123066840.000252</v>
          </cell>
        </row>
        <row r="44">
          <cell r="B44">
            <v>2163105955.4390206</v>
          </cell>
          <cell r="C44">
            <v>13466511101.949636</v>
          </cell>
          <cell r="D44">
            <v>0</v>
          </cell>
          <cell r="E44">
            <v>0</v>
          </cell>
          <cell r="F44">
            <v>0</v>
          </cell>
          <cell r="G44">
            <v>11210033001.566076</v>
          </cell>
          <cell r="H44">
            <v>161304750</v>
          </cell>
          <cell r="I44">
            <v>27000954808.954735</v>
          </cell>
        </row>
        <row r="45">
          <cell r="B45">
            <v>200262669.18001899</v>
          </cell>
          <cell r="C45">
            <v>300899490.59634405</v>
          </cell>
          <cell r="D45">
            <v>0</v>
          </cell>
          <cell r="E45">
            <v>0</v>
          </cell>
          <cell r="F45">
            <v>0</v>
          </cell>
          <cell r="G45">
            <v>35527650.090000004</v>
          </cell>
          <cell r="H45">
            <v>0</v>
          </cell>
          <cell r="I45">
            <v>536689809.86636305</v>
          </cell>
        </row>
        <row r="46">
          <cell r="B46">
            <v>352038352.16999996</v>
          </cell>
          <cell r="C46">
            <v>544468083.27706599</v>
          </cell>
          <cell r="D46">
            <v>0</v>
          </cell>
          <cell r="E46">
            <v>0</v>
          </cell>
          <cell r="F46">
            <v>0</v>
          </cell>
          <cell r="G46">
            <v>386184255.01999998</v>
          </cell>
          <cell r="H46">
            <v>0</v>
          </cell>
          <cell r="I46">
            <v>1282690690.4670658</v>
          </cell>
        </row>
        <row r="47">
          <cell r="B47">
            <v>988188009.48138595</v>
          </cell>
          <cell r="C47">
            <v>9817041489.2000008</v>
          </cell>
          <cell r="D47">
            <v>0</v>
          </cell>
          <cell r="E47">
            <v>0</v>
          </cell>
          <cell r="F47">
            <v>0</v>
          </cell>
          <cell r="G47">
            <v>2824991093.98</v>
          </cell>
          <cell r="H47">
            <v>161200000</v>
          </cell>
          <cell r="I47">
            <v>13791420592.661386</v>
          </cell>
        </row>
        <row r="48">
          <cell r="B48">
            <v>125548402.770413</v>
          </cell>
          <cell r="C48">
            <v>267991362.84857401</v>
          </cell>
          <cell r="D48">
            <v>0</v>
          </cell>
          <cell r="E48">
            <v>0</v>
          </cell>
          <cell r="F48">
            <v>0</v>
          </cell>
          <cell r="G48">
            <v>625703927.45866001</v>
          </cell>
          <cell r="H48">
            <v>0</v>
          </cell>
          <cell r="I48">
            <v>1019243693.077647</v>
          </cell>
        </row>
        <row r="49">
          <cell r="B49">
            <v>1340750.22</v>
          </cell>
          <cell r="C49">
            <v>34945341.43</v>
          </cell>
          <cell r="D49">
            <v>0</v>
          </cell>
          <cell r="E49">
            <v>0</v>
          </cell>
          <cell r="F49">
            <v>0</v>
          </cell>
          <cell r="G49">
            <v>1424</v>
          </cell>
          <cell r="H49">
            <v>0</v>
          </cell>
          <cell r="I49">
            <v>36287515.649999999</v>
          </cell>
        </row>
        <row r="50">
          <cell r="B50">
            <v>104858072.222839</v>
          </cell>
          <cell r="C50">
            <v>817561521.5529331</v>
          </cell>
          <cell r="D50">
            <v>0</v>
          </cell>
          <cell r="E50">
            <v>83526</v>
          </cell>
          <cell r="F50">
            <v>0</v>
          </cell>
          <cell r="G50">
            <v>533276609.54728997</v>
          </cell>
          <cell r="H50">
            <v>0</v>
          </cell>
          <cell r="I50">
            <v>1455779729.3230619</v>
          </cell>
        </row>
        <row r="52">
          <cell r="B52">
            <v>528156971.39478004</v>
          </cell>
          <cell r="C52">
            <v>2363645694.4719658</v>
          </cell>
          <cell r="D52">
            <v>0</v>
          </cell>
          <cell r="E52">
            <v>6862320</v>
          </cell>
          <cell r="F52">
            <v>0</v>
          </cell>
          <cell r="G52">
            <v>1942068369.5750785</v>
          </cell>
          <cell r="H52">
            <v>0</v>
          </cell>
          <cell r="I52">
            <v>4840733355.441824</v>
          </cell>
        </row>
        <row r="54">
          <cell r="B54">
            <v>332804.97000000003</v>
          </cell>
          <cell r="C54">
            <v>39121.089999999997</v>
          </cell>
          <cell r="D54">
            <v>0</v>
          </cell>
          <cell r="E54">
            <v>0</v>
          </cell>
          <cell r="F54">
            <v>0</v>
          </cell>
          <cell r="G54">
            <v>400416855.63</v>
          </cell>
          <cell r="H54">
            <v>0</v>
          </cell>
          <cell r="I54">
            <v>400788781.69</v>
          </cell>
        </row>
        <row r="55">
          <cell r="B55">
            <v>183051799.99161398</v>
          </cell>
          <cell r="C55">
            <v>1313948659.6590219</v>
          </cell>
          <cell r="D55">
            <v>0</v>
          </cell>
          <cell r="E55">
            <v>0</v>
          </cell>
          <cell r="F55">
            <v>0</v>
          </cell>
          <cell r="G55">
            <v>85589574.181030005</v>
          </cell>
          <cell r="H55">
            <v>0</v>
          </cell>
          <cell r="I55">
            <v>1582590033.8316658</v>
          </cell>
        </row>
        <row r="56">
          <cell r="B56">
            <v>250913471.22000003</v>
          </cell>
          <cell r="C56">
            <v>728435845.24000001</v>
          </cell>
          <cell r="D56">
            <v>0</v>
          </cell>
          <cell r="E56">
            <v>3059930</v>
          </cell>
          <cell r="F56">
            <v>0</v>
          </cell>
          <cell r="G56">
            <v>701588010.9757483</v>
          </cell>
          <cell r="H56">
            <v>0</v>
          </cell>
          <cell r="I56">
            <v>1683997257.4357483</v>
          </cell>
        </row>
        <row r="57">
          <cell r="B57">
            <v>93858895.213165998</v>
          </cell>
          <cell r="C57">
            <v>321222068.48294389</v>
          </cell>
          <cell r="D57">
            <v>0</v>
          </cell>
          <cell r="E57">
            <v>3802390</v>
          </cell>
          <cell r="F57">
            <v>0</v>
          </cell>
          <cell r="G57">
            <v>754473928.78830004</v>
          </cell>
          <cell r="H57">
            <v>0</v>
          </cell>
          <cell r="I57">
            <v>1173357282.4844098</v>
          </cell>
        </row>
        <row r="59">
          <cell r="B59">
            <v>5886346571.2683849</v>
          </cell>
          <cell r="C59">
            <v>59541564001.911125</v>
          </cell>
          <cell r="D59">
            <v>241436212.56999999</v>
          </cell>
          <cell r="E59">
            <v>72478442</v>
          </cell>
          <cell r="F59">
            <v>0</v>
          </cell>
          <cell r="G59">
            <v>2587087819.7658849</v>
          </cell>
          <cell r="H59">
            <v>0</v>
          </cell>
          <cell r="I59">
            <v>68328913047.515381</v>
          </cell>
        </row>
        <row r="61">
          <cell r="B61">
            <v>833981115.9696101</v>
          </cell>
          <cell r="C61">
            <v>1096711286.3069339</v>
          </cell>
          <cell r="D61">
            <v>239436212.56999999</v>
          </cell>
          <cell r="E61">
            <v>1997950</v>
          </cell>
          <cell r="F61">
            <v>0</v>
          </cell>
          <cell r="G61">
            <v>111593</v>
          </cell>
          <cell r="H61">
            <v>0</v>
          </cell>
          <cell r="I61">
            <v>2172238157.8465443</v>
          </cell>
        </row>
        <row r="62">
          <cell r="B62">
            <v>1736060757.8307242</v>
          </cell>
          <cell r="C62">
            <v>10851334678.017012</v>
          </cell>
          <cell r="D62">
            <v>2000000</v>
          </cell>
          <cell r="E62">
            <v>0</v>
          </cell>
          <cell r="F62">
            <v>0</v>
          </cell>
          <cell r="G62">
            <v>646469142.83068013</v>
          </cell>
          <cell r="H62">
            <v>0</v>
          </cell>
          <cell r="I62">
            <v>13235864578.678417</v>
          </cell>
        </row>
        <row r="63">
          <cell r="B63">
            <v>1418004985.5916111</v>
          </cell>
          <cell r="C63">
            <v>1955554873.4244728</v>
          </cell>
          <cell r="D63">
            <v>0</v>
          </cell>
          <cell r="E63">
            <v>0</v>
          </cell>
          <cell r="F63">
            <v>0</v>
          </cell>
          <cell r="G63">
            <v>1408968269.0836401</v>
          </cell>
          <cell r="H63">
            <v>0</v>
          </cell>
          <cell r="I63">
            <v>4782528128.0997238</v>
          </cell>
        </row>
        <row r="64">
          <cell r="B64">
            <v>571238040.46999991</v>
          </cell>
          <cell r="C64">
            <v>886486504.31220782</v>
          </cell>
          <cell r="D64">
            <v>0</v>
          </cell>
          <cell r="E64">
            <v>0</v>
          </cell>
          <cell r="F64">
            <v>0</v>
          </cell>
          <cell r="G64">
            <v>17295710.462650001</v>
          </cell>
          <cell r="H64">
            <v>0</v>
          </cell>
          <cell r="I64">
            <v>1475020255.2448578</v>
          </cell>
        </row>
        <row r="65">
          <cell r="B65">
            <v>17555541.587076001</v>
          </cell>
          <cell r="C65">
            <v>37479177542.275108</v>
          </cell>
          <cell r="D65">
            <v>0</v>
          </cell>
          <cell r="E65">
            <v>0</v>
          </cell>
          <cell r="F65">
            <v>0</v>
          </cell>
          <cell r="G65">
            <v>513189063.08000004</v>
          </cell>
          <cell r="H65">
            <v>0</v>
          </cell>
          <cell r="I65">
            <v>38009922146.942184</v>
          </cell>
        </row>
        <row r="66">
          <cell r="B66">
            <v>627449</v>
          </cell>
          <cell r="C66">
            <v>3369906280.5300007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3370533729.5300007</v>
          </cell>
        </row>
        <row r="67">
          <cell r="B67">
            <v>8501116.6999999993</v>
          </cell>
          <cell r="C67">
            <v>2105070.2599999998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10606186.959999999</v>
          </cell>
        </row>
        <row r="68">
          <cell r="B68">
            <v>121871448.84999999</v>
          </cell>
          <cell r="C68">
            <v>1295113407.1500001</v>
          </cell>
          <cell r="D68">
            <v>0</v>
          </cell>
          <cell r="E68">
            <v>0</v>
          </cell>
          <cell r="F68">
            <v>0</v>
          </cell>
          <cell r="G68">
            <v>6416</v>
          </cell>
          <cell r="H68">
            <v>0</v>
          </cell>
          <cell r="I68">
            <v>1416991272</v>
          </cell>
        </row>
        <row r="69">
          <cell r="B69">
            <v>270299084.36000001</v>
          </cell>
          <cell r="C69">
            <v>728372101.96999991</v>
          </cell>
          <cell r="D69">
            <v>0</v>
          </cell>
          <cell r="E69">
            <v>39312105</v>
          </cell>
          <cell r="F69">
            <v>0</v>
          </cell>
          <cell r="G69">
            <v>190462.898915</v>
          </cell>
          <cell r="H69">
            <v>0</v>
          </cell>
          <cell r="I69">
            <v>1038173754.228915</v>
          </cell>
        </row>
        <row r="70">
          <cell r="B70">
            <v>322818690.45404804</v>
          </cell>
          <cell r="C70">
            <v>299877143.58999997</v>
          </cell>
          <cell r="D70">
            <v>0</v>
          </cell>
          <cell r="E70">
            <v>301035</v>
          </cell>
          <cell r="F70">
            <v>0</v>
          </cell>
          <cell r="G70">
            <v>5477</v>
          </cell>
          <cell r="H70">
            <v>0</v>
          </cell>
          <cell r="I70">
            <v>623002346.04404807</v>
          </cell>
        </row>
        <row r="71">
          <cell r="B71">
            <v>585388340.45531499</v>
          </cell>
          <cell r="C71">
            <v>1576925114.0753834</v>
          </cell>
          <cell r="D71">
            <v>0</v>
          </cell>
          <cell r="E71">
            <v>30867352</v>
          </cell>
          <cell r="F71">
            <v>0</v>
          </cell>
          <cell r="G71">
            <v>851685.41</v>
          </cell>
          <cell r="H71">
            <v>0</v>
          </cell>
          <cell r="I71">
            <v>2194032491.9406981</v>
          </cell>
        </row>
        <row r="74">
          <cell r="B74">
            <v>8961088117.6605816</v>
          </cell>
          <cell r="C74">
            <v>15372548993.763733</v>
          </cell>
          <cell r="D74">
            <v>65347114.460000001</v>
          </cell>
          <cell r="E74">
            <v>2027313663.196939</v>
          </cell>
          <cell r="F74">
            <v>0</v>
          </cell>
          <cell r="G74">
            <v>3502707463.6872005</v>
          </cell>
          <cell r="H74">
            <v>0</v>
          </cell>
          <cell r="I74">
            <v>29929005352.768456</v>
          </cell>
        </row>
        <row r="76">
          <cell r="B76">
            <v>46981236.989999995</v>
          </cell>
          <cell r="C76">
            <v>65698261.07</v>
          </cell>
          <cell r="D76">
            <v>0</v>
          </cell>
          <cell r="E76">
            <v>2280178</v>
          </cell>
          <cell r="F76">
            <v>0</v>
          </cell>
          <cell r="G76">
            <v>2845192.15</v>
          </cell>
          <cell r="H76">
            <v>0</v>
          </cell>
          <cell r="I76">
            <v>117804868.21000001</v>
          </cell>
        </row>
        <row r="77">
          <cell r="B77">
            <v>2620725457.3406405</v>
          </cell>
          <cell r="C77">
            <v>3636146090.235857</v>
          </cell>
          <cell r="D77">
            <v>14068371</v>
          </cell>
          <cell r="E77">
            <v>489931098.18000001</v>
          </cell>
          <cell r="F77">
            <v>0</v>
          </cell>
          <cell r="G77">
            <v>966606356.38973951</v>
          </cell>
          <cell r="H77">
            <v>0</v>
          </cell>
          <cell r="I77">
            <v>7727477373.1462383</v>
          </cell>
        </row>
        <row r="78">
          <cell r="B78">
            <v>0</v>
          </cell>
          <cell r="C78">
            <v>97773225.859999999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97773225.859999999</v>
          </cell>
        </row>
        <row r="79">
          <cell r="B79">
            <v>146465724.53999996</v>
          </cell>
          <cell r="C79">
            <v>392265384.956963</v>
          </cell>
          <cell r="D79">
            <v>0</v>
          </cell>
          <cell r="E79">
            <v>0</v>
          </cell>
          <cell r="F79">
            <v>0</v>
          </cell>
          <cell r="G79">
            <v>28367</v>
          </cell>
          <cell r="H79">
            <v>0</v>
          </cell>
          <cell r="I79">
            <v>538759476.49696302</v>
          </cell>
        </row>
        <row r="80">
          <cell r="B80">
            <v>228644509.50000003</v>
          </cell>
          <cell r="C80">
            <v>454425127.94</v>
          </cell>
          <cell r="D80">
            <v>0</v>
          </cell>
          <cell r="E80">
            <v>47875268</v>
          </cell>
          <cell r="F80">
            <v>0</v>
          </cell>
          <cell r="G80">
            <v>72663</v>
          </cell>
          <cell r="H80">
            <v>0</v>
          </cell>
          <cell r="I80">
            <v>731017568.44000006</v>
          </cell>
        </row>
        <row r="81">
          <cell r="B81">
            <v>58036732.849999994</v>
          </cell>
          <cell r="C81">
            <v>68790475.299999997</v>
          </cell>
          <cell r="D81">
            <v>0</v>
          </cell>
          <cell r="E81">
            <v>30910268</v>
          </cell>
          <cell r="F81">
            <v>0</v>
          </cell>
          <cell r="G81">
            <v>26364355.309999999</v>
          </cell>
          <cell r="H81">
            <v>0</v>
          </cell>
          <cell r="I81">
            <v>184101831.45999998</v>
          </cell>
        </row>
        <row r="82">
          <cell r="B82">
            <v>1744157467.8895261</v>
          </cell>
          <cell r="C82">
            <v>1516473546.495306</v>
          </cell>
          <cell r="D82">
            <v>21287109.460000001</v>
          </cell>
          <cell r="E82">
            <v>512750089.19999999</v>
          </cell>
          <cell r="F82">
            <v>0</v>
          </cell>
          <cell r="G82">
            <v>301583686.19631994</v>
          </cell>
          <cell r="H82">
            <v>0</v>
          </cell>
          <cell r="I82">
            <v>4096251899.2411523</v>
          </cell>
        </row>
        <row r="83">
          <cell r="B83">
            <v>813177669.98197198</v>
          </cell>
          <cell r="C83">
            <v>1230432025.1251619</v>
          </cell>
          <cell r="D83">
            <v>0</v>
          </cell>
          <cell r="E83">
            <v>520634506</v>
          </cell>
          <cell r="F83">
            <v>0</v>
          </cell>
          <cell r="G83">
            <v>127547126.04000001</v>
          </cell>
          <cell r="H83">
            <v>0</v>
          </cell>
          <cell r="I83">
            <v>2691791327.1471338</v>
          </cell>
        </row>
        <row r="84">
          <cell r="B84">
            <v>581135954.51999998</v>
          </cell>
          <cell r="C84">
            <v>67278286.920000002</v>
          </cell>
          <cell r="D84">
            <v>0</v>
          </cell>
          <cell r="E84">
            <v>25751593</v>
          </cell>
          <cell r="F84">
            <v>0</v>
          </cell>
          <cell r="G84">
            <v>145525075.41</v>
          </cell>
          <cell r="H84">
            <v>0</v>
          </cell>
          <cell r="I84">
            <v>819690909.8499999</v>
          </cell>
        </row>
        <row r="85">
          <cell r="B85">
            <v>24844289.870000001</v>
          </cell>
          <cell r="C85">
            <v>27519530.23</v>
          </cell>
          <cell r="D85">
            <v>0</v>
          </cell>
          <cell r="E85">
            <v>6485468</v>
          </cell>
          <cell r="F85">
            <v>0</v>
          </cell>
          <cell r="G85">
            <v>0</v>
          </cell>
          <cell r="H85">
            <v>0</v>
          </cell>
          <cell r="I85">
            <v>58849288.100000001</v>
          </cell>
        </row>
        <row r="86">
          <cell r="B86">
            <v>2696919074.1784425</v>
          </cell>
          <cell r="C86">
            <v>7815747039.6304445</v>
          </cell>
          <cell r="D86">
            <v>29991634</v>
          </cell>
          <cell r="E86">
            <v>390695194.816939</v>
          </cell>
          <cell r="F86">
            <v>0</v>
          </cell>
          <cell r="G86">
            <v>1932134642.1911409</v>
          </cell>
          <cell r="H86">
            <v>0</v>
          </cell>
          <cell r="I86">
            <v>12865487584.816967</v>
          </cell>
        </row>
        <row r="88">
          <cell r="B88">
            <v>283359636.52682501</v>
          </cell>
          <cell r="C88">
            <v>642378588.21819389</v>
          </cell>
          <cell r="D88">
            <v>0</v>
          </cell>
          <cell r="E88">
            <v>10378521</v>
          </cell>
          <cell r="F88">
            <v>0</v>
          </cell>
          <cell r="G88">
            <v>349035932.30802202</v>
          </cell>
          <cell r="H88">
            <v>0</v>
          </cell>
          <cell r="I88">
            <v>1285152678.0530407</v>
          </cell>
        </row>
        <row r="90">
          <cell r="B90">
            <v>52580348.456750996</v>
          </cell>
          <cell r="C90">
            <v>359903769.98858088</v>
          </cell>
          <cell r="D90">
            <v>0</v>
          </cell>
          <cell r="E90">
            <v>838511</v>
          </cell>
          <cell r="F90">
            <v>0</v>
          </cell>
          <cell r="G90">
            <v>84909071.730000004</v>
          </cell>
          <cell r="H90">
            <v>0</v>
          </cell>
          <cell r="I90">
            <v>498231701.17533189</v>
          </cell>
        </row>
        <row r="91">
          <cell r="B91">
            <v>956601.63</v>
          </cell>
          <cell r="C91">
            <v>3530200.92</v>
          </cell>
          <cell r="D91">
            <v>0</v>
          </cell>
          <cell r="E91">
            <v>0</v>
          </cell>
          <cell r="F91">
            <v>0</v>
          </cell>
          <cell r="G91">
            <v>238603159.62</v>
          </cell>
          <cell r="H91">
            <v>0</v>
          </cell>
          <cell r="I91">
            <v>243089962.17000002</v>
          </cell>
        </row>
        <row r="92">
          <cell r="B92">
            <v>1047899.65</v>
          </cell>
          <cell r="C92">
            <v>135865761</v>
          </cell>
          <cell r="D92">
            <v>0</v>
          </cell>
          <cell r="E92">
            <v>0</v>
          </cell>
          <cell r="F92">
            <v>0</v>
          </cell>
          <cell r="G92">
            <v>24095</v>
          </cell>
          <cell r="H92">
            <v>0</v>
          </cell>
          <cell r="I92">
            <v>136937755.65000001</v>
          </cell>
        </row>
        <row r="93">
          <cell r="B93">
            <v>31146972.770000003</v>
          </cell>
          <cell r="C93">
            <v>27391650.880000006</v>
          </cell>
          <cell r="D93">
            <v>0</v>
          </cell>
          <cell r="E93">
            <v>1499592</v>
          </cell>
          <cell r="F93">
            <v>0</v>
          </cell>
          <cell r="G93">
            <v>279036.01</v>
          </cell>
          <cell r="H93">
            <v>0</v>
          </cell>
          <cell r="I93">
            <v>60317251.660000004</v>
          </cell>
        </row>
        <row r="94">
          <cell r="B94">
            <v>34745259.68</v>
          </cell>
          <cell r="C94">
            <v>44024628.759999998</v>
          </cell>
          <cell r="D94">
            <v>0</v>
          </cell>
          <cell r="E94">
            <v>1669347</v>
          </cell>
          <cell r="F94">
            <v>0</v>
          </cell>
          <cell r="G94">
            <v>8477414.0399999991</v>
          </cell>
          <cell r="H94">
            <v>0</v>
          </cell>
          <cell r="I94">
            <v>88916649.479999989</v>
          </cell>
        </row>
        <row r="95">
          <cell r="B95">
            <v>41790045.809999995</v>
          </cell>
          <cell r="C95">
            <v>2046669.49</v>
          </cell>
          <cell r="D95">
            <v>0</v>
          </cell>
          <cell r="E95">
            <v>1820913</v>
          </cell>
          <cell r="F95">
            <v>0</v>
          </cell>
          <cell r="G95">
            <v>9408731</v>
          </cell>
          <cell r="H95">
            <v>0</v>
          </cell>
          <cell r="I95">
            <v>55066359.299999997</v>
          </cell>
        </row>
        <row r="96">
          <cell r="B96">
            <v>121092508.530074</v>
          </cell>
          <cell r="C96">
            <v>69615907.179612994</v>
          </cell>
          <cell r="D96">
            <v>0</v>
          </cell>
          <cell r="E96">
            <v>4550158</v>
          </cell>
          <cell r="F96">
            <v>0</v>
          </cell>
          <cell r="G96">
            <v>7334424.9080219995</v>
          </cell>
          <cell r="H96">
            <v>0</v>
          </cell>
          <cell r="I96">
            <v>202592998.61770898</v>
          </cell>
        </row>
        <row r="98">
          <cell r="B98">
            <v>3848531820.6587229</v>
          </cell>
          <cell r="C98">
            <v>14280959048.94455</v>
          </cell>
          <cell r="D98">
            <v>2231172.62</v>
          </cell>
          <cell r="E98">
            <v>66235434</v>
          </cell>
          <cell r="F98">
            <v>0</v>
          </cell>
          <cell r="G98">
            <v>2469962338.0127077</v>
          </cell>
          <cell r="H98">
            <v>4522029978.9514999</v>
          </cell>
          <cell r="I98">
            <v>25189949793.187477</v>
          </cell>
        </row>
        <row r="100">
          <cell r="B100">
            <v>3951649.46</v>
          </cell>
          <cell r="C100">
            <v>5860706.9800000004</v>
          </cell>
          <cell r="D100">
            <v>0</v>
          </cell>
          <cell r="E100">
            <v>0</v>
          </cell>
          <cell r="F100">
            <v>0</v>
          </cell>
          <cell r="G100">
            <v>10098</v>
          </cell>
          <cell r="H100">
            <v>19292000</v>
          </cell>
          <cell r="I100">
            <v>29114454.440000001</v>
          </cell>
        </row>
        <row r="101">
          <cell r="B101">
            <v>117499546.65000002</v>
          </cell>
          <cell r="C101">
            <v>115835116.96000001</v>
          </cell>
          <cell r="D101">
            <v>0</v>
          </cell>
          <cell r="E101">
            <v>0</v>
          </cell>
          <cell r="F101">
            <v>0</v>
          </cell>
          <cell r="G101">
            <v>171.01</v>
          </cell>
          <cell r="H101">
            <v>119095000</v>
          </cell>
          <cell r="I101">
            <v>352429834.62</v>
          </cell>
        </row>
        <row r="102">
          <cell r="B102">
            <v>12865518.710011</v>
          </cell>
          <cell r="C102">
            <v>2069356648.0741961</v>
          </cell>
          <cell r="D102">
            <v>0</v>
          </cell>
          <cell r="E102">
            <v>0</v>
          </cell>
          <cell r="F102">
            <v>0</v>
          </cell>
          <cell r="G102">
            <v>78846221.5</v>
          </cell>
          <cell r="H102">
            <v>0</v>
          </cell>
          <cell r="I102">
            <v>2161068388.2842073</v>
          </cell>
        </row>
        <row r="103">
          <cell r="B103">
            <v>9179.61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9179.61</v>
          </cell>
        </row>
        <row r="104">
          <cell r="B104">
            <v>313143339.07999998</v>
          </cell>
          <cell r="C104">
            <v>198517357.92000002</v>
          </cell>
          <cell r="D104">
            <v>0</v>
          </cell>
          <cell r="E104">
            <v>0</v>
          </cell>
          <cell r="F104">
            <v>0</v>
          </cell>
          <cell r="G104">
            <v>340441409.9325</v>
          </cell>
          <cell r="H104">
            <v>0</v>
          </cell>
          <cell r="I104">
            <v>852102106.9325</v>
          </cell>
        </row>
        <row r="105">
          <cell r="B105">
            <v>635658825.34097195</v>
          </cell>
          <cell r="C105">
            <v>4930982924.1795959</v>
          </cell>
          <cell r="D105">
            <v>0</v>
          </cell>
          <cell r="E105">
            <v>0</v>
          </cell>
          <cell r="F105">
            <v>0</v>
          </cell>
          <cell r="G105">
            <v>488074093.38499999</v>
          </cell>
          <cell r="H105">
            <v>650069397.80700004</v>
          </cell>
          <cell r="I105">
            <v>6704785240.7125683</v>
          </cell>
        </row>
        <row r="106">
          <cell r="B106">
            <v>50838288.169999994</v>
          </cell>
          <cell r="C106">
            <v>347536425.89999998</v>
          </cell>
          <cell r="D106">
            <v>0</v>
          </cell>
          <cell r="E106">
            <v>0</v>
          </cell>
          <cell r="F106">
            <v>0</v>
          </cell>
          <cell r="G106">
            <v>279</v>
          </cell>
          <cell r="H106">
            <v>0</v>
          </cell>
          <cell r="I106">
            <v>398374993.06999999</v>
          </cell>
        </row>
        <row r="107">
          <cell r="B107">
            <v>2714565473.6377401</v>
          </cell>
          <cell r="C107">
            <v>6612869868.9307566</v>
          </cell>
          <cell r="D107">
            <v>2231172.62</v>
          </cell>
          <cell r="E107">
            <v>66235434</v>
          </cell>
          <cell r="F107">
            <v>0</v>
          </cell>
          <cell r="G107">
            <v>1562590065.1852078</v>
          </cell>
          <cell r="H107">
            <v>3733573581.1444998</v>
          </cell>
          <cell r="I107">
            <v>14692065595.518204</v>
          </cell>
        </row>
        <row r="109">
          <cell r="B109">
            <v>215378135.855802</v>
          </cell>
          <cell r="C109">
            <v>4178367822.9267116</v>
          </cell>
          <cell r="D109">
            <v>44888</v>
          </cell>
          <cell r="E109">
            <v>5162903</v>
          </cell>
          <cell r="F109">
            <v>0</v>
          </cell>
          <cell r="G109">
            <v>202822973.92552403</v>
          </cell>
          <cell r="H109">
            <v>0</v>
          </cell>
          <cell r="I109">
            <v>4601776723.7080374</v>
          </cell>
        </row>
        <row r="111">
          <cell r="B111">
            <v>69576539.979999989</v>
          </cell>
          <cell r="C111">
            <v>1407101.9</v>
          </cell>
          <cell r="D111">
            <v>0</v>
          </cell>
          <cell r="E111">
            <v>0</v>
          </cell>
          <cell r="F111">
            <v>0</v>
          </cell>
          <cell r="G111">
            <v>951672.58</v>
          </cell>
          <cell r="H111">
            <v>0</v>
          </cell>
          <cell r="I111">
            <v>71935314.459999993</v>
          </cell>
        </row>
        <row r="112">
          <cell r="B112">
            <v>60421.599999999999</v>
          </cell>
          <cell r="C112">
            <v>108879.51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169301.11</v>
          </cell>
        </row>
        <row r="113">
          <cell r="B113">
            <v>1775359.95</v>
          </cell>
          <cell r="C113">
            <v>3839536881.9747601</v>
          </cell>
          <cell r="D113">
            <v>0</v>
          </cell>
          <cell r="E113">
            <v>0</v>
          </cell>
          <cell r="F113">
            <v>0</v>
          </cell>
          <cell r="G113">
            <v>192874619.34552401</v>
          </cell>
          <cell r="H113">
            <v>0</v>
          </cell>
          <cell r="I113">
            <v>4034186861.2702837</v>
          </cell>
        </row>
        <row r="114">
          <cell r="B114">
            <v>29755774.142003</v>
          </cell>
          <cell r="C114">
            <v>28711207.542729001</v>
          </cell>
          <cell r="D114">
            <v>0</v>
          </cell>
          <cell r="E114">
            <v>383276</v>
          </cell>
          <cell r="F114">
            <v>0</v>
          </cell>
          <cell r="G114">
            <v>127839</v>
          </cell>
          <cell r="H114">
            <v>0</v>
          </cell>
          <cell r="I114">
            <v>58978096.684732005</v>
          </cell>
        </row>
        <row r="115">
          <cell r="B115">
            <v>5980379.8100000005</v>
          </cell>
          <cell r="C115">
            <v>3656921.35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9637301.1600000001</v>
          </cell>
        </row>
        <row r="116">
          <cell r="B116">
            <v>108229660.373799</v>
          </cell>
          <cell r="C116">
            <v>304946830.64922303</v>
          </cell>
          <cell r="D116">
            <v>44888</v>
          </cell>
          <cell r="E116">
            <v>4779627</v>
          </cell>
          <cell r="F116">
            <v>0</v>
          </cell>
          <cell r="G116">
            <v>8868843</v>
          </cell>
          <cell r="H116">
            <v>0</v>
          </cell>
          <cell r="I116">
            <v>426869849.02302206</v>
          </cell>
        </row>
        <row r="118">
          <cell r="B118">
            <v>13895184.219999999</v>
          </cell>
          <cell r="C118">
            <v>64344157.109999999</v>
          </cell>
          <cell r="D118">
            <v>0</v>
          </cell>
          <cell r="E118">
            <v>1132305331.72</v>
          </cell>
          <cell r="F118">
            <v>0</v>
          </cell>
          <cell r="G118">
            <v>23474140248.908287</v>
          </cell>
          <cell r="H118">
            <v>309175409.77458644</v>
          </cell>
          <cell r="I118">
            <v>24993860331.732876</v>
          </cell>
        </row>
        <row r="120">
          <cell r="B120">
            <v>11704729.83</v>
          </cell>
          <cell r="C120">
            <v>64344157.109999999</v>
          </cell>
          <cell r="D120">
            <v>0</v>
          </cell>
          <cell r="E120">
            <v>519722638.72000003</v>
          </cell>
          <cell r="F120">
            <v>0</v>
          </cell>
          <cell r="G120">
            <v>18447364175.818314</v>
          </cell>
          <cell r="H120">
            <v>309175409.77458644</v>
          </cell>
          <cell r="I120">
            <v>19352311111.252899</v>
          </cell>
        </row>
        <row r="121">
          <cell r="B121">
            <v>2190454.3899999997</v>
          </cell>
          <cell r="C121">
            <v>0</v>
          </cell>
          <cell r="D121">
            <v>0</v>
          </cell>
          <cell r="E121">
            <v>612582693</v>
          </cell>
          <cell r="F121">
            <v>0</v>
          </cell>
          <cell r="G121">
            <v>5026776073.0899754</v>
          </cell>
          <cell r="H121">
            <v>0</v>
          </cell>
          <cell r="I121">
            <v>5641549220.4799757</v>
          </cell>
        </row>
        <row r="123">
          <cell r="B123">
            <v>19981.400000000001</v>
          </cell>
          <cell r="C123">
            <v>1859881.44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1879862.8399999999</v>
          </cell>
        </row>
        <row r="125">
          <cell r="B125">
            <v>553593217.03999996</v>
          </cell>
          <cell r="C125">
            <v>3464476776.8184223</v>
          </cell>
          <cell r="D125">
            <v>0</v>
          </cell>
          <cell r="E125">
            <v>0</v>
          </cell>
          <cell r="F125">
            <v>0</v>
          </cell>
          <cell r="G125">
            <v>2229270014.6763</v>
          </cell>
          <cell r="H125">
            <v>50000.345007419586</v>
          </cell>
          <cell r="I125">
            <v>6247390008.8797302</v>
          </cell>
        </row>
        <row r="127">
          <cell r="B127">
            <v>0</v>
          </cell>
          <cell r="C127">
            <v>17292.990000000002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17292.990000000002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1">
          <cell r="B131">
            <v>71997097.519881994</v>
          </cell>
          <cell r="C131">
            <v>133553269.73</v>
          </cell>
          <cell r="D131">
            <v>0</v>
          </cell>
          <cell r="E131">
            <v>18558226</v>
          </cell>
          <cell r="F131">
            <v>0</v>
          </cell>
          <cell r="G131">
            <v>259289736.778155</v>
          </cell>
          <cell r="H131">
            <v>0</v>
          </cell>
          <cell r="I131">
            <v>483398330.02803695</v>
          </cell>
        </row>
        <row r="133">
          <cell r="B133">
            <v>25373494.25</v>
          </cell>
          <cell r="C133">
            <v>634017535.15999997</v>
          </cell>
          <cell r="D133">
            <v>0</v>
          </cell>
          <cell r="E133">
            <v>0</v>
          </cell>
          <cell r="F133">
            <v>0</v>
          </cell>
          <cell r="G133">
            <v>2813564.91</v>
          </cell>
          <cell r="H133">
            <v>0</v>
          </cell>
          <cell r="I133">
            <v>662204594.31999993</v>
          </cell>
        </row>
        <row r="135">
          <cell r="B135">
            <v>115048.33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115048.33</v>
          </cell>
        </row>
        <row r="137">
          <cell r="B137">
            <v>4366415607.8593836</v>
          </cell>
          <cell r="C137">
            <v>17310341869.622589</v>
          </cell>
          <cell r="D137">
            <v>1547135710</v>
          </cell>
          <cell r="E137">
            <v>14565119</v>
          </cell>
          <cell r="F137">
            <v>0</v>
          </cell>
          <cell r="G137">
            <v>491196074.88688296</v>
          </cell>
          <cell r="H137">
            <v>0</v>
          </cell>
          <cell r="I137">
            <v>23729654381.368855</v>
          </cell>
        </row>
        <row r="139">
          <cell r="B139">
            <v>1739928819.54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3643848.8200000003</v>
          </cell>
          <cell r="H139">
            <v>0</v>
          </cell>
          <cell r="I139">
            <v>1743572668.3599999</v>
          </cell>
        </row>
        <row r="141">
          <cell r="B141">
            <v>410875057.91018301</v>
          </cell>
          <cell r="C141">
            <v>897777111.50380909</v>
          </cell>
          <cell r="D141">
            <v>3435923</v>
          </cell>
          <cell r="E141">
            <v>2868935</v>
          </cell>
          <cell r="F141">
            <v>0</v>
          </cell>
          <cell r="G141">
            <v>38420999.601988003</v>
          </cell>
          <cell r="H141">
            <v>0</v>
          </cell>
          <cell r="I141">
            <v>1353378027.0159802</v>
          </cell>
        </row>
        <row r="145">
          <cell r="B145">
            <v>53195892.07</v>
          </cell>
          <cell r="C145">
            <v>1205805093.2941673</v>
          </cell>
          <cell r="D145">
            <v>0</v>
          </cell>
          <cell r="E145">
            <v>0</v>
          </cell>
          <cell r="F145">
            <v>0</v>
          </cell>
          <cell r="G145">
            <v>734506</v>
          </cell>
          <cell r="H145">
            <v>40250626.922003001</v>
          </cell>
          <cell r="I145">
            <v>1299986118.2861702</v>
          </cell>
        </row>
        <row r="147">
          <cell r="B147">
            <v>921767.53999999992</v>
          </cell>
          <cell r="C147">
            <v>738369.61</v>
          </cell>
          <cell r="D147">
            <v>0</v>
          </cell>
          <cell r="E147">
            <v>0</v>
          </cell>
          <cell r="F147">
            <v>0</v>
          </cell>
          <cell r="G147">
            <v>40.08</v>
          </cell>
          <cell r="H147">
            <v>0</v>
          </cell>
          <cell r="I147">
            <v>1660177.23</v>
          </cell>
        </row>
        <row r="149">
          <cell r="B149">
            <v>184656543.37464997</v>
          </cell>
          <cell r="C149">
            <v>706756163.51999998</v>
          </cell>
          <cell r="D149">
            <v>321650.40000000002</v>
          </cell>
          <cell r="E149">
            <v>5192663</v>
          </cell>
          <cell r="F149">
            <v>0</v>
          </cell>
          <cell r="G149">
            <v>4666689.8</v>
          </cell>
          <cell r="H149">
            <v>0</v>
          </cell>
          <cell r="I149">
            <v>901593710.09464991</v>
          </cell>
        </row>
        <row r="151">
          <cell r="B151">
            <v>1063033301.905262</v>
          </cell>
          <cell r="C151">
            <v>2991055235.712893</v>
          </cell>
          <cell r="D151">
            <v>3806690.02</v>
          </cell>
          <cell r="E151">
            <v>31147898.780000001</v>
          </cell>
          <cell r="F151">
            <v>0</v>
          </cell>
          <cell r="G151">
            <v>120439907.36</v>
          </cell>
          <cell r="H151">
            <v>78423976.329999998</v>
          </cell>
          <cell r="I151">
            <v>4287907010.1081553</v>
          </cell>
        </row>
        <row r="153">
          <cell r="B153">
            <v>40409108453.774368</v>
          </cell>
          <cell r="C153">
            <v>166770127923.69577</v>
          </cell>
          <cell r="D153">
            <v>2055312111.96</v>
          </cell>
          <cell r="E153">
            <v>5212525030.466939</v>
          </cell>
          <cell r="F153">
            <v>0</v>
          </cell>
          <cell r="G153">
            <v>59666507254.644493</v>
          </cell>
          <cell r="H153">
            <v>5475934742.3230972</v>
          </cell>
          <cell r="I153">
            <v>279589515516.86469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1">
          <cell r="I51">
            <v>247948010320.26129</v>
          </cell>
        </row>
        <row r="52">
          <cell r="I52">
            <v>2055312111.96</v>
          </cell>
        </row>
        <row r="55">
          <cell r="I55">
            <v>4080219698.7469401</v>
          </cell>
        </row>
        <row r="57">
          <cell r="I57">
            <v>0</v>
          </cell>
        </row>
        <row r="58">
          <cell r="I58">
            <v>39790761782.804054</v>
          </cell>
        </row>
        <row r="59">
          <cell r="I59">
            <v>162891910682.44501</v>
          </cell>
        </row>
        <row r="60">
          <cell r="I60">
            <v>33963096712.011963</v>
          </cell>
        </row>
        <row r="64">
          <cell r="I64">
            <v>5166709332.293334</v>
          </cell>
        </row>
        <row r="69">
          <cell r="I69">
            <v>6647644864.6727238</v>
          </cell>
        </row>
        <row r="71">
          <cell r="I71">
            <v>0</v>
          </cell>
        </row>
        <row r="74">
          <cell r="I74">
            <v>0</v>
          </cell>
        </row>
        <row r="77">
          <cell r="I77">
            <v>604451486.61421108</v>
          </cell>
        </row>
        <row r="78">
          <cell r="I78">
            <v>3813873084.0372052</v>
          </cell>
        </row>
        <row r="79">
          <cell r="I79">
            <v>2229270293.6763</v>
          </cell>
        </row>
        <row r="83">
          <cell r="I83">
            <v>50000.345007419586</v>
          </cell>
        </row>
        <row r="88">
          <cell r="I88">
            <v>24993860331.676674</v>
          </cell>
        </row>
        <row r="89">
          <cell r="I89">
            <v>0</v>
          </cell>
        </row>
        <row r="92">
          <cell r="I92">
            <v>1132305331.72</v>
          </cell>
        </row>
        <row r="95">
          <cell r="I95">
            <v>13895184.219999999</v>
          </cell>
        </row>
        <row r="96">
          <cell r="I96">
            <v>64344157.109999999</v>
          </cell>
        </row>
        <row r="97">
          <cell r="I97">
            <v>23474140248.852089</v>
          </cell>
        </row>
        <row r="101">
          <cell r="I101">
            <v>309175409.77458644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32"/>
  <sheetViews>
    <sheetView showGridLines="0" showRowColHeaders="0" tabSelected="1" topLeftCell="A136" zoomScaleNormal="100" workbookViewId="0">
      <selection activeCell="B106" sqref="B106:I106"/>
    </sheetView>
  </sheetViews>
  <sheetFormatPr defaultRowHeight="15" x14ac:dyDescent="0.3"/>
  <cols>
    <col min="1" max="1" width="51.85546875" style="4" customWidth="1"/>
    <col min="2" max="2" width="17" style="4" customWidth="1"/>
    <col min="3" max="3" width="17.7109375" style="4" customWidth="1"/>
    <col min="4" max="4" width="16.7109375" style="4" customWidth="1"/>
    <col min="5" max="5" width="18.5703125" style="4" customWidth="1"/>
    <col min="6" max="6" width="3.140625" style="4" hidden="1" customWidth="1"/>
    <col min="7" max="7" width="17.140625" style="4" customWidth="1"/>
    <col min="8" max="8" width="17.85546875" style="4" customWidth="1"/>
    <col min="9" max="9" width="19.7109375" style="4" customWidth="1"/>
    <col min="10" max="10" width="15.42578125" style="4" bestFit="1" customWidth="1"/>
    <col min="11" max="11" width="16.140625" style="4" bestFit="1" customWidth="1"/>
    <col min="12" max="12" width="16.28515625" style="4" bestFit="1" customWidth="1"/>
    <col min="13" max="13" width="13.85546875" style="4" bestFit="1" customWidth="1"/>
    <col min="14" max="15" width="9.140625" style="4"/>
    <col min="16" max="16" width="14.28515625" style="4" bestFit="1" customWidth="1"/>
    <col min="17" max="16384" width="9.140625" style="4"/>
  </cols>
  <sheetData>
    <row r="1" spans="1:11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1" x14ac:dyDescent="0.3">
      <c r="A2" s="5"/>
      <c r="B2" s="6"/>
      <c r="C2" s="6"/>
      <c r="D2" s="7"/>
      <c r="E2" s="7"/>
      <c r="F2" s="7"/>
      <c r="G2" s="6"/>
      <c r="H2" s="6"/>
      <c r="I2" s="8"/>
    </row>
    <row r="3" spans="1:11" ht="20.25" thickBot="1" x14ac:dyDescent="0.4">
      <c r="A3" s="9" t="s">
        <v>1</v>
      </c>
      <c r="B3" s="10"/>
      <c r="C3" s="10"/>
      <c r="D3" s="10"/>
      <c r="E3" s="11"/>
      <c r="F3" s="11"/>
      <c r="G3" s="10"/>
      <c r="H3" s="11"/>
      <c r="I3" s="12"/>
    </row>
    <row r="4" spans="1:11" x14ac:dyDescent="0.3">
      <c r="A4" s="13"/>
      <c r="B4" s="14"/>
      <c r="C4" s="14"/>
      <c r="D4" s="14"/>
      <c r="E4" s="14"/>
      <c r="F4" s="14"/>
      <c r="G4" s="14"/>
      <c r="H4" s="14"/>
      <c r="I4" s="15"/>
      <c r="J4" s="16"/>
    </row>
    <row r="5" spans="1:11" x14ac:dyDescent="0.3">
      <c r="A5" s="17" t="s">
        <v>2</v>
      </c>
      <c r="B5" s="18" t="s">
        <v>3</v>
      </c>
      <c r="C5" s="18" t="s">
        <v>4</v>
      </c>
      <c r="D5" s="18" t="s">
        <v>5</v>
      </c>
      <c r="E5" s="18" t="s">
        <v>5</v>
      </c>
      <c r="F5" s="18" t="s">
        <v>5</v>
      </c>
      <c r="G5" s="18" t="s">
        <v>6</v>
      </c>
      <c r="H5" s="18" t="s">
        <v>7</v>
      </c>
      <c r="I5" s="18" t="s">
        <v>8</v>
      </c>
    </row>
    <row r="6" spans="1:11" x14ac:dyDescent="0.3">
      <c r="A6" s="17"/>
      <c r="B6" s="18"/>
      <c r="C6" s="18"/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18"/>
    </row>
    <row r="7" spans="1:11" x14ac:dyDescent="0.3">
      <c r="A7" s="17"/>
      <c r="B7" s="18"/>
      <c r="C7" s="18"/>
      <c r="D7" s="18" t="s">
        <v>11</v>
      </c>
      <c r="E7" s="18"/>
      <c r="F7" s="18" t="s">
        <v>14</v>
      </c>
      <c r="G7" s="18" t="s">
        <v>15</v>
      </c>
      <c r="H7" s="18" t="s">
        <v>16</v>
      </c>
      <c r="I7" s="18"/>
    </row>
    <row r="8" spans="1:11" customFormat="1" ht="12.75" x14ac:dyDescent="0.2">
      <c r="A8" s="19"/>
      <c r="B8" s="20"/>
      <c r="C8" s="20"/>
      <c r="D8" s="20"/>
      <c r="E8" s="20"/>
      <c r="F8" s="20"/>
      <c r="G8" s="20"/>
      <c r="H8" s="20"/>
      <c r="I8" s="20"/>
      <c r="J8" s="21" t="s">
        <v>17</v>
      </c>
      <c r="K8" s="22"/>
    </row>
    <row r="9" spans="1:11" x14ac:dyDescent="0.3">
      <c r="A9" s="23" t="s">
        <v>18</v>
      </c>
      <c r="B9" s="24">
        <f>'[1]Sheet BANKS'!B10</f>
        <v>3824122838.3100061</v>
      </c>
      <c r="C9" s="24">
        <f>'[1]Sheet BANKS'!C10</f>
        <v>11386611258.140268</v>
      </c>
      <c r="D9" s="24">
        <f>'[1]Sheet BANKS'!D10</f>
        <v>73106</v>
      </c>
      <c r="E9" s="24">
        <f>'[1]Sheet BANKS'!E10</f>
        <v>50795155</v>
      </c>
      <c r="F9" s="24">
        <f>'[1]Sheet BANKS'!F10</f>
        <v>0</v>
      </c>
      <c r="G9" s="24">
        <f>'[1]Sheet BANKS'!G10</f>
        <v>2070492653.2487571</v>
      </c>
      <c r="H9" s="24">
        <f>'[1]Sheet BANKS'!H10</f>
        <v>175000000</v>
      </c>
      <c r="I9" s="24">
        <f>'[1]Sheet BANKS'!I10+0</f>
        <v>17507095010.699036</v>
      </c>
      <c r="J9" s="16">
        <f>B9+C9+D9+E9+G9+H9</f>
        <v>17507095010.699032</v>
      </c>
      <c r="K9" s="25">
        <f t="shared" ref="K9:K72" si="0">I9-J9</f>
        <v>0</v>
      </c>
    </row>
    <row r="10" spans="1:11" x14ac:dyDescent="0.3">
      <c r="A10" s="26" t="s">
        <v>19</v>
      </c>
      <c r="B10" s="27"/>
      <c r="C10" s="27"/>
      <c r="D10" s="27"/>
      <c r="E10" s="27"/>
      <c r="F10" s="28"/>
      <c r="G10" s="28"/>
      <c r="H10" s="28"/>
      <c r="I10" s="27"/>
      <c r="J10" s="16"/>
      <c r="K10" s="25">
        <f>I10-J10</f>
        <v>0</v>
      </c>
    </row>
    <row r="11" spans="1:11" x14ac:dyDescent="0.3">
      <c r="A11" s="23" t="s">
        <v>20</v>
      </c>
      <c r="B11" s="29">
        <f>'[1]Sheet BANKS'!B12</f>
        <v>1151616662</v>
      </c>
      <c r="C11" s="29">
        <f>'[1]Sheet BANKS'!C12</f>
        <v>5323986332.3599997</v>
      </c>
      <c r="D11" s="29">
        <f>'[1]Sheet BANKS'!D12</f>
        <v>0</v>
      </c>
      <c r="E11" s="29">
        <f>'[1]Sheet BANKS'!E12</f>
        <v>0</v>
      </c>
      <c r="F11" s="29">
        <f>'[1]Sheet BANKS'!F12</f>
        <v>0</v>
      </c>
      <c r="G11" s="29">
        <f>'[1]Sheet BANKS'!G12</f>
        <v>233278569</v>
      </c>
      <c r="H11" s="29">
        <f>'[1]Sheet BANKS'!H12</f>
        <v>175000000</v>
      </c>
      <c r="I11" s="27">
        <f>'[1]Sheet BANKS'!I12</f>
        <v>6883881563.3599997</v>
      </c>
      <c r="J11" s="16">
        <f t="shared" ref="J11:J19" si="1">B11+C11+D11+E11+G11+H11</f>
        <v>6883881563.3599997</v>
      </c>
      <c r="K11" s="25">
        <f t="shared" si="0"/>
        <v>0</v>
      </c>
    </row>
    <row r="12" spans="1:11" x14ac:dyDescent="0.3">
      <c r="A12" s="23" t="s">
        <v>21</v>
      </c>
      <c r="B12" s="29">
        <f>'[1]Sheet BANKS'!B13</f>
        <v>636801500.21999991</v>
      </c>
      <c r="C12" s="29">
        <f>'[1]Sheet BANKS'!C13+0</f>
        <v>974711446.20000005</v>
      </c>
      <c r="D12" s="29">
        <f>'[1]Sheet BANKS'!D13</f>
        <v>0</v>
      </c>
      <c r="E12" s="29">
        <f>'[1]Sheet BANKS'!E13</f>
        <v>0</v>
      </c>
      <c r="F12" s="29">
        <f>'[1]Sheet BANKS'!F13</f>
        <v>0</v>
      </c>
      <c r="G12" s="29">
        <f>'[1]Sheet BANKS'!G13</f>
        <v>238729828.69</v>
      </c>
      <c r="H12" s="29">
        <f>'[1]Sheet BANKS'!H13</f>
        <v>0</v>
      </c>
      <c r="I12" s="27">
        <f>'[1]Sheet BANKS'!I13</f>
        <v>1850242775.1100001</v>
      </c>
      <c r="J12" s="16">
        <f t="shared" si="1"/>
        <v>1850242775.1100001</v>
      </c>
      <c r="K12" s="25">
        <f t="shared" si="0"/>
        <v>0</v>
      </c>
    </row>
    <row r="13" spans="1:11" x14ac:dyDescent="0.3">
      <c r="A13" s="23" t="s">
        <v>22</v>
      </c>
      <c r="B13" s="29">
        <f>'[1]Sheet BANKS'!B14</f>
        <v>8189788.3600000003</v>
      </c>
      <c r="C13" s="29">
        <f>'[1]Sheet BANKS'!C14</f>
        <v>1100124</v>
      </c>
      <c r="D13" s="29">
        <f>'[1]Sheet BANKS'!D14</f>
        <v>0</v>
      </c>
      <c r="E13" s="29">
        <f>'[1]Sheet BANKS'!E14</f>
        <v>2076325</v>
      </c>
      <c r="F13" s="29">
        <f>'[1]Sheet BANKS'!F14</f>
        <v>0</v>
      </c>
      <c r="G13" s="29">
        <f>'[1]Sheet BANKS'!G14</f>
        <v>5100</v>
      </c>
      <c r="H13" s="29">
        <f>'[1]Sheet BANKS'!H14</f>
        <v>0</v>
      </c>
      <c r="I13" s="27">
        <f>'[1]Sheet BANKS'!I14</f>
        <v>11371337.359999999</v>
      </c>
      <c r="J13" s="16">
        <f t="shared" si="1"/>
        <v>11371337.359999999</v>
      </c>
      <c r="K13" s="25">
        <f t="shared" si="0"/>
        <v>0</v>
      </c>
    </row>
    <row r="14" spans="1:11" x14ac:dyDescent="0.3">
      <c r="A14" s="23" t="s">
        <v>23</v>
      </c>
      <c r="B14" s="29">
        <f>'[1]Sheet BANKS'!B15</f>
        <v>3957621.14</v>
      </c>
      <c r="C14" s="29">
        <f>'[1]Sheet BANKS'!C15</f>
        <v>19585.13</v>
      </c>
      <c r="D14" s="29">
        <f>'[1]Sheet BANKS'!D15</f>
        <v>0</v>
      </c>
      <c r="E14" s="29">
        <f>'[1]Sheet BANKS'!E15</f>
        <v>0</v>
      </c>
      <c r="F14" s="29">
        <f>'[1]Sheet BANKS'!F15</f>
        <v>0</v>
      </c>
      <c r="G14" s="29">
        <f>'[1]Sheet BANKS'!G15</f>
        <v>0</v>
      </c>
      <c r="H14" s="29">
        <f>'[1]Sheet BANKS'!H15</f>
        <v>0</v>
      </c>
      <c r="I14" s="27">
        <f>'[1]Sheet BANKS'!I15</f>
        <v>3977206.27</v>
      </c>
      <c r="J14" s="16">
        <f t="shared" si="1"/>
        <v>3977206.27</v>
      </c>
      <c r="K14" s="25">
        <f t="shared" si="0"/>
        <v>0</v>
      </c>
    </row>
    <row r="15" spans="1:11" x14ac:dyDescent="0.3">
      <c r="A15" s="23" t="s">
        <v>24</v>
      </c>
      <c r="B15" s="29">
        <f>'[1]Sheet BANKS'!B16</f>
        <v>630360188.91525495</v>
      </c>
      <c r="C15" s="29">
        <f>'[1]Sheet BANKS'!C16</f>
        <v>1152708295.441643</v>
      </c>
      <c r="D15" s="29">
        <f>'[1]Sheet BANKS'!D16</f>
        <v>0</v>
      </c>
      <c r="E15" s="29">
        <f>'[1]Sheet BANKS'!E16</f>
        <v>0</v>
      </c>
      <c r="F15" s="29">
        <f>'[1]Sheet BANKS'!F16</f>
        <v>0</v>
      </c>
      <c r="G15" s="29">
        <f>'[1]Sheet BANKS'!G16</f>
        <v>15899</v>
      </c>
      <c r="H15" s="29">
        <f>'[1]Sheet BANKS'!H16</f>
        <v>0</v>
      </c>
      <c r="I15" s="27">
        <f>'[1]Sheet BANKS'!I16</f>
        <v>1783084383.3568978</v>
      </c>
      <c r="J15" s="16">
        <f t="shared" si="1"/>
        <v>1783084383.3568978</v>
      </c>
      <c r="K15" s="25">
        <f t="shared" si="0"/>
        <v>0</v>
      </c>
    </row>
    <row r="16" spans="1:11" x14ac:dyDescent="0.3">
      <c r="A16" s="23" t="s">
        <v>25</v>
      </c>
      <c r="B16" s="29">
        <f>'[1]Sheet BANKS'!B17</f>
        <v>34149255.983163998</v>
      </c>
      <c r="C16" s="29">
        <f>'[1]Sheet BANKS'!C17</f>
        <v>98155912.053547993</v>
      </c>
      <c r="D16" s="29">
        <f>'[1]Sheet BANKS'!D17</f>
        <v>2</v>
      </c>
      <c r="E16" s="29">
        <f>'[1]Sheet BANKS'!E17</f>
        <v>1566093</v>
      </c>
      <c r="F16" s="29">
        <f>'[1]Sheet BANKS'!F17</f>
        <v>0</v>
      </c>
      <c r="G16" s="29">
        <f>'[1]Sheet BANKS'!G17</f>
        <v>35616664</v>
      </c>
      <c r="H16" s="29">
        <f>'[1]Sheet BANKS'!H17</f>
        <v>0</v>
      </c>
      <c r="I16" s="27">
        <f>'[1]Sheet BANKS'!I17</f>
        <v>169487927.03671199</v>
      </c>
      <c r="J16" s="16">
        <f t="shared" si="1"/>
        <v>169487927.03671199</v>
      </c>
      <c r="K16" s="25">
        <f t="shared" si="0"/>
        <v>0</v>
      </c>
    </row>
    <row r="17" spans="1:11" x14ac:dyDescent="0.3">
      <c r="A17" s="23" t="s">
        <v>26</v>
      </c>
      <c r="B17" s="29">
        <f>'[1]Sheet BANKS'!B18</f>
        <v>304064440.69562495</v>
      </c>
      <c r="C17" s="29">
        <f>'[1]Sheet BANKS'!C18</f>
        <v>549771837.41313696</v>
      </c>
      <c r="D17" s="29">
        <f>'[1]Sheet BANKS'!D18</f>
        <v>73104</v>
      </c>
      <c r="E17" s="29">
        <f>'[1]Sheet BANKS'!E18</f>
        <v>43824694</v>
      </c>
      <c r="F17" s="29">
        <f>'[1]Sheet BANKS'!F18</f>
        <v>0</v>
      </c>
      <c r="G17" s="29">
        <f>'[1]Sheet BANKS'!G18</f>
        <v>107857492</v>
      </c>
      <c r="H17" s="29">
        <f>'[1]Sheet BANKS'!H18</f>
        <v>0</v>
      </c>
      <c r="I17" s="27">
        <f>'[1]Sheet BANKS'!I18</f>
        <v>1005591568.1087619</v>
      </c>
      <c r="J17" s="16">
        <f t="shared" si="1"/>
        <v>1005591568.1087619</v>
      </c>
      <c r="K17" s="25">
        <f t="shared" si="0"/>
        <v>0</v>
      </c>
    </row>
    <row r="18" spans="1:11" x14ac:dyDescent="0.3">
      <c r="A18" s="23" t="s">
        <v>27</v>
      </c>
      <c r="B18" s="29">
        <f>'[1]Sheet BANKS'!B19</f>
        <v>171578173.89979905</v>
      </c>
      <c r="C18" s="29">
        <f>'[1]Sheet BANKS'!C19</f>
        <v>142721251.95999998</v>
      </c>
      <c r="D18" s="29">
        <f>'[1]Sheet BANKS'!D19</f>
        <v>0</v>
      </c>
      <c r="E18" s="29">
        <f>'[1]Sheet BANKS'!E19</f>
        <v>0</v>
      </c>
      <c r="F18" s="29">
        <f>'[1]Sheet BANKS'!F19</f>
        <v>0</v>
      </c>
      <c r="G18" s="29">
        <f>'[1]Sheet BANKS'!G19+0</f>
        <v>107725574.01000001</v>
      </c>
      <c r="H18" s="29">
        <f>'[1]Sheet BANKS'!H19</f>
        <v>0</v>
      </c>
      <c r="I18" s="27">
        <f>'[1]Sheet BANKS'!I19</f>
        <v>422024999.86979902</v>
      </c>
      <c r="J18" s="16">
        <f t="shared" si="1"/>
        <v>422024999.86979902</v>
      </c>
      <c r="K18" s="25">
        <f t="shared" si="0"/>
        <v>0</v>
      </c>
    </row>
    <row r="19" spans="1:11" x14ac:dyDescent="0.3">
      <c r="A19" s="23" t="s">
        <v>28</v>
      </c>
      <c r="B19" s="29">
        <f>'[1]Sheet BANKS'!B20</f>
        <v>883405207.09616399</v>
      </c>
      <c r="C19" s="29">
        <f>'[1]Sheet BANKS'!C20</f>
        <v>3143436473.5819407</v>
      </c>
      <c r="D19" s="29">
        <f>'[1]Sheet BANKS'!D20</f>
        <v>0</v>
      </c>
      <c r="E19" s="29">
        <f>'[1]Sheet BANKS'!E20</f>
        <v>3328043</v>
      </c>
      <c r="F19" s="29">
        <f>'[1]Sheet BANKS'!F20</f>
        <v>0</v>
      </c>
      <c r="G19" s="29">
        <f>'[1]Sheet BANKS'!G20</f>
        <v>1347263526.5487571</v>
      </c>
      <c r="H19" s="29">
        <f>'[1]Sheet BANKS'!H20</f>
        <v>0</v>
      </c>
      <c r="I19" s="27">
        <f>'[1]Sheet BANKS'!I20</f>
        <v>5377433250.226862</v>
      </c>
      <c r="J19" s="16">
        <f t="shared" si="1"/>
        <v>5377433250.226862</v>
      </c>
      <c r="K19" s="25">
        <f t="shared" si="0"/>
        <v>0</v>
      </c>
    </row>
    <row r="20" spans="1:11" customFormat="1" x14ac:dyDescent="0.3">
      <c r="A20" s="19"/>
      <c r="B20" s="20"/>
      <c r="C20" s="20"/>
      <c r="D20" s="20"/>
      <c r="E20" s="20"/>
      <c r="F20" s="20"/>
      <c r="G20" s="20"/>
      <c r="H20" s="20"/>
      <c r="I20" s="30"/>
      <c r="J20" s="16"/>
      <c r="K20" s="25">
        <f t="shared" si="0"/>
        <v>0</v>
      </c>
    </row>
    <row r="21" spans="1:11" x14ac:dyDescent="0.3">
      <c r="A21" s="23" t="s">
        <v>29</v>
      </c>
      <c r="B21" s="24">
        <f>'[1]Sheet BANKS'!B22</f>
        <v>6182689957.1962147</v>
      </c>
      <c r="C21" s="24">
        <f>'[1]Sheet BANKS'!C22</f>
        <v>6343891367.9528399</v>
      </c>
      <c r="D21" s="24">
        <f>'[1]Sheet BANKS'!D22</f>
        <v>191479644.88999999</v>
      </c>
      <c r="E21" s="24">
        <f>'[1]Sheet BANKS'!E22</f>
        <v>1768576892.77</v>
      </c>
      <c r="F21" s="24">
        <f>'[1]Sheet BANKS'!F22</f>
        <v>0</v>
      </c>
      <c r="G21" s="24">
        <f>'[1]Sheet BANKS'!G22</f>
        <v>4305639959.4576674</v>
      </c>
      <c r="H21" s="24">
        <f>'[1]Sheet BANKS'!H22</f>
        <v>28500000</v>
      </c>
      <c r="I21" s="24">
        <f>'[1]Sheet BANKS'!I22-0</f>
        <v>18820777822.266724</v>
      </c>
      <c r="J21" s="16">
        <f>B21+C21+D21+E21+G21+H21</f>
        <v>18820777822.266724</v>
      </c>
      <c r="K21" s="25">
        <f t="shared" si="0"/>
        <v>0</v>
      </c>
    </row>
    <row r="22" spans="1:11" x14ac:dyDescent="0.3">
      <c r="A22" s="26" t="s">
        <v>19</v>
      </c>
      <c r="B22" s="29"/>
      <c r="C22" s="29"/>
      <c r="D22" s="29"/>
      <c r="E22" s="29"/>
      <c r="F22" s="29"/>
      <c r="G22" s="29"/>
      <c r="H22" s="29"/>
      <c r="I22" s="27"/>
      <c r="J22" s="16"/>
      <c r="K22" s="25">
        <f t="shared" si="0"/>
        <v>0</v>
      </c>
    </row>
    <row r="23" spans="1:11" x14ac:dyDescent="0.3">
      <c r="A23" s="23" t="s">
        <v>30</v>
      </c>
      <c r="B23" s="29">
        <f>'[1]Sheet BANKS'!B24</f>
        <v>2022583313.4592311</v>
      </c>
      <c r="C23" s="29">
        <f>'[1]Sheet BANKS'!C24</f>
        <v>998870961.69583309</v>
      </c>
      <c r="D23" s="29">
        <f>'[1]Sheet BANKS'!D24</f>
        <v>173751802.72999999</v>
      </c>
      <c r="E23" s="29">
        <f>'[1]Sheet BANKS'!E24</f>
        <v>469955768</v>
      </c>
      <c r="F23" s="29">
        <f>'[1]Sheet BANKS'!F24</f>
        <v>0</v>
      </c>
      <c r="G23" s="29">
        <f>'[1]Sheet BANKS'!G24</f>
        <v>1884244868.2948804</v>
      </c>
      <c r="H23" s="29">
        <f>'[1]Sheet BANKS'!H24</f>
        <v>28500000</v>
      </c>
      <c r="I23" s="27">
        <f>'[1]Sheet BANKS'!I24</f>
        <v>5577906714.179945</v>
      </c>
      <c r="J23" s="16">
        <f t="shared" ref="J23:J39" si="2">B23+C23+D23+E23+G23+H23</f>
        <v>5577906714.179945</v>
      </c>
      <c r="K23" s="25">
        <f t="shared" si="0"/>
        <v>0</v>
      </c>
    </row>
    <row r="24" spans="1:11" x14ac:dyDescent="0.3">
      <c r="A24" s="23" t="s">
        <v>31</v>
      </c>
      <c r="B24" s="29">
        <f>'[1]Sheet BANKS'!B25</f>
        <v>80040081.090000004</v>
      </c>
      <c r="C24" s="29">
        <f>'[1]Sheet BANKS'!C25</f>
        <v>220465674.80999997</v>
      </c>
      <c r="D24" s="29">
        <f>'[1]Sheet BANKS'!D25</f>
        <v>0</v>
      </c>
      <c r="E24" s="29">
        <f>'[1]Sheet BANKS'!E25</f>
        <v>9521762</v>
      </c>
      <c r="F24" s="29">
        <f>'[1]Sheet BANKS'!F25</f>
        <v>0</v>
      </c>
      <c r="G24" s="29">
        <f>'[1]Sheet BANKS'!G25</f>
        <v>10518523.029999999</v>
      </c>
      <c r="H24" s="29">
        <f>'[1]Sheet BANKS'!H25</f>
        <v>0</v>
      </c>
      <c r="I24" s="27">
        <f>'[1]Sheet BANKS'!I25</f>
        <v>320546040.92999995</v>
      </c>
      <c r="J24" s="16">
        <f t="shared" si="2"/>
        <v>320546040.92999995</v>
      </c>
      <c r="K24" s="25">
        <f t="shared" si="0"/>
        <v>0</v>
      </c>
    </row>
    <row r="25" spans="1:11" x14ac:dyDescent="0.3">
      <c r="A25" s="23" t="s">
        <v>32</v>
      </c>
      <c r="B25" s="29">
        <f>'[1]Sheet BANKS'!B26</f>
        <v>25914068.920000002</v>
      </c>
      <c r="C25" s="29">
        <f>'[1]Sheet BANKS'!C26</f>
        <v>13469873.449999999</v>
      </c>
      <c r="D25" s="29">
        <f>'[1]Sheet BANKS'!D26</f>
        <v>9712277.5899999999</v>
      </c>
      <c r="E25" s="29">
        <f>'[1]Sheet BANKS'!E26</f>
        <v>4855185</v>
      </c>
      <c r="F25" s="29">
        <f>'[1]Sheet BANKS'!F26</f>
        <v>0</v>
      </c>
      <c r="G25" s="29">
        <f>'[1]Sheet BANKS'!G26</f>
        <v>81472705.129999995</v>
      </c>
      <c r="H25" s="29">
        <f>'[1]Sheet BANKS'!H26</f>
        <v>0</v>
      </c>
      <c r="I25" s="27">
        <f>'[1]Sheet BANKS'!I26</f>
        <v>135424110.09</v>
      </c>
      <c r="J25" s="16">
        <f t="shared" si="2"/>
        <v>135424110.09</v>
      </c>
      <c r="K25" s="25">
        <f t="shared" si="0"/>
        <v>0</v>
      </c>
    </row>
    <row r="26" spans="1:11" x14ac:dyDescent="0.3">
      <c r="A26" s="23" t="s">
        <v>33</v>
      </c>
      <c r="B26" s="29">
        <f>'[1]Sheet BANKS'!B27</f>
        <v>60609825.419999994</v>
      </c>
      <c r="C26" s="29">
        <f>'[1]Sheet BANKS'!C27</f>
        <v>95616247.290000007</v>
      </c>
      <c r="D26" s="29">
        <f>'[1]Sheet BANKS'!D27</f>
        <v>0</v>
      </c>
      <c r="E26" s="29">
        <f>'[1]Sheet BANKS'!E27</f>
        <v>11635314</v>
      </c>
      <c r="F26" s="29">
        <f>'[1]Sheet BANKS'!F27</f>
        <v>0</v>
      </c>
      <c r="G26" s="29">
        <f>'[1]Sheet BANKS'!G27</f>
        <v>124671772.99000001</v>
      </c>
      <c r="H26" s="29">
        <f>'[1]Sheet BANKS'!H27</f>
        <v>0</v>
      </c>
      <c r="I26" s="27">
        <f>'[1]Sheet BANKS'!I27</f>
        <v>292533159.70000005</v>
      </c>
      <c r="J26" s="16">
        <f t="shared" si="2"/>
        <v>292533159.70000005</v>
      </c>
      <c r="K26" s="25">
        <f t="shared" si="0"/>
        <v>0</v>
      </c>
    </row>
    <row r="27" spans="1:11" x14ac:dyDescent="0.3">
      <c r="A27" s="23" t="s">
        <v>34</v>
      </c>
      <c r="B27" s="29">
        <f>'[1]Sheet BANKS'!B28</f>
        <v>1</v>
      </c>
      <c r="C27" s="29">
        <f>'[1]Sheet BANKS'!C28</f>
        <v>0</v>
      </c>
      <c r="D27" s="29">
        <f>'[1]Sheet BANKS'!D28</f>
        <v>0</v>
      </c>
      <c r="E27" s="29">
        <f>'[1]Sheet BANKS'!E28</f>
        <v>0</v>
      </c>
      <c r="F27" s="29">
        <f>'[1]Sheet BANKS'!F28</f>
        <v>0</v>
      </c>
      <c r="G27" s="29">
        <f>'[1]Sheet BANKS'!G28</f>
        <v>0</v>
      </c>
      <c r="H27" s="29">
        <f>'[1]Sheet BANKS'!H28</f>
        <v>0</v>
      </c>
      <c r="I27" s="27">
        <f>'[1]Sheet BANKS'!I28</f>
        <v>1</v>
      </c>
      <c r="J27" s="16">
        <f t="shared" si="2"/>
        <v>1</v>
      </c>
      <c r="K27" s="25">
        <f t="shared" si="0"/>
        <v>0</v>
      </c>
    </row>
    <row r="28" spans="1:11" x14ac:dyDescent="0.3">
      <c r="A28" s="23" t="s">
        <v>35</v>
      </c>
      <c r="B28" s="29">
        <f>'[1]Sheet BANKS'!B29</f>
        <v>151342639.96968502</v>
      </c>
      <c r="C28" s="29">
        <f>'[1]Sheet BANKS'!C29</f>
        <v>83961059.992644995</v>
      </c>
      <c r="D28" s="29">
        <f>'[1]Sheet BANKS'!D29</f>
        <v>0</v>
      </c>
      <c r="E28" s="29">
        <f>'[1]Sheet BANKS'!E29</f>
        <v>10696459</v>
      </c>
      <c r="F28" s="29">
        <f>'[1]Sheet BANKS'!F29</f>
        <v>0</v>
      </c>
      <c r="G28" s="29">
        <f>'[1]Sheet BANKS'!G29</f>
        <v>3463123.3179989997</v>
      </c>
      <c r="H28" s="29">
        <f>'[1]Sheet BANKS'!H29</f>
        <v>0</v>
      </c>
      <c r="I28" s="27">
        <f>'[1]Sheet BANKS'!I29</f>
        <v>249463282.28032902</v>
      </c>
      <c r="J28" s="16">
        <f t="shared" si="2"/>
        <v>249463282.28032902</v>
      </c>
      <c r="K28" s="25">
        <f t="shared" si="0"/>
        <v>0</v>
      </c>
    </row>
    <row r="29" spans="1:11" x14ac:dyDescent="0.3">
      <c r="A29" s="23" t="s">
        <v>36</v>
      </c>
      <c r="B29" s="29">
        <f>'[1]Sheet BANKS'!B30</f>
        <v>291998955.23000002</v>
      </c>
      <c r="C29" s="29">
        <f>'[1]Sheet BANKS'!C30</f>
        <v>604605855.5</v>
      </c>
      <c r="D29" s="29">
        <f>'[1]Sheet BANKS'!D30</f>
        <v>0</v>
      </c>
      <c r="E29" s="29">
        <f>'[1]Sheet BANKS'!E30</f>
        <v>78725019</v>
      </c>
      <c r="F29" s="29">
        <f>'[1]Sheet BANKS'!F30</f>
        <v>0</v>
      </c>
      <c r="G29" s="29">
        <f>'[1]Sheet BANKS'!G30</f>
        <v>133889654.22999999</v>
      </c>
      <c r="H29" s="29">
        <f>'[1]Sheet BANKS'!H30</f>
        <v>0</v>
      </c>
      <c r="I29" s="27">
        <f>'[1]Sheet BANKS'!I30</f>
        <v>1109219483.96</v>
      </c>
      <c r="J29" s="16">
        <f t="shared" si="2"/>
        <v>1109219483.96</v>
      </c>
      <c r="K29" s="25">
        <f t="shared" si="0"/>
        <v>0</v>
      </c>
    </row>
    <row r="30" spans="1:11" x14ac:dyDescent="0.3">
      <c r="A30" s="23" t="s">
        <v>37</v>
      </c>
      <c r="B30" s="29">
        <f>'[1]Sheet BANKS'!B31</f>
        <v>488239541.14693695</v>
      </c>
      <c r="C30" s="29">
        <f>'[1]Sheet BANKS'!C31</f>
        <v>673696581.64590502</v>
      </c>
      <c r="D30" s="29">
        <f>'[1]Sheet BANKS'!D31</f>
        <v>0</v>
      </c>
      <c r="E30" s="29">
        <f>'[1]Sheet BANKS'!E31</f>
        <v>167306875</v>
      </c>
      <c r="F30" s="29">
        <f>'[1]Sheet BANKS'!F31</f>
        <v>0</v>
      </c>
      <c r="G30" s="29">
        <f>'[1]Sheet BANKS'!G31</f>
        <v>74152077.169999987</v>
      </c>
      <c r="H30" s="29">
        <f>'[1]Sheet BANKS'!H31</f>
        <v>0</v>
      </c>
      <c r="I30" s="27">
        <f>'[1]Sheet BANKS'!I31</f>
        <v>1403395074.962842</v>
      </c>
      <c r="J30" s="16">
        <f t="shared" si="2"/>
        <v>1403395074.962842</v>
      </c>
      <c r="K30" s="25">
        <f t="shared" si="0"/>
        <v>0</v>
      </c>
    </row>
    <row r="31" spans="1:11" x14ac:dyDescent="0.3">
      <c r="A31" s="23" t="s">
        <v>38</v>
      </c>
      <c r="B31" s="29">
        <f>'[1]Sheet BANKS'!B32</f>
        <v>1498101543.7178681</v>
      </c>
      <c r="C31" s="29">
        <f>'[1]Sheet BANKS'!C32</f>
        <v>834548244.51817405</v>
      </c>
      <c r="D31" s="29">
        <f>'[1]Sheet BANKS'!D32</f>
        <v>0</v>
      </c>
      <c r="E31" s="29">
        <f>'[1]Sheet BANKS'!E32</f>
        <v>517438517.85000002</v>
      </c>
      <c r="F31" s="29">
        <f>'[1]Sheet BANKS'!F32</f>
        <v>0</v>
      </c>
      <c r="G31" s="29">
        <f>'[1]Sheet BANKS'!G32</f>
        <v>1111196841.1400001</v>
      </c>
      <c r="H31" s="29">
        <f>'[1]Sheet BANKS'!H32</f>
        <v>0</v>
      </c>
      <c r="I31" s="27">
        <f>'[1]Sheet BANKS'!I32</f>
        <v>3961285147.2260418</v>
      </c>
      <c r="J31" s="16">
        <f t="shared" si="2"/>
        <v>3961285147.2260418</v>
      </c>
      <c r="K31" s="25">
        <f t="shared" si="0"/>
        <v>0</v>
      </c>
    </row>
    <row r="32" spans="1:11" x14ac:dyDescent="0.3">
      <c r="A32" s="23" t="s">
        <v>39</v>
      </c>
      <c r="B32" s="29">
        <f>'[1]Sheet BANKS'!B33</f>
        <v>72189070.442099005</v>
      </c>
      <c r="C32" s="29">
        <f>'[1]Sheet BANKS'!C33</f>
        <v>154188009.77099898</v>
      </c>
      <c r="D32" s="29">
        <f>'[1]Sheet BANKS'!D33</f>
        <v>0</v>
      </c>
      <c r="E32" s="29">
        <f>'[1]Sheet BANKS'!E33</f>
        <v>11198000.92</v>
      </c>
      <c r="F32" s="29">
        <f>'[1]Sheet BANKS'!F33</f>
        <v>0</v>
      </c>
      <c r="G32" s="29">
        <f>'[1]Sheet BANKS'!G33</f>
        <v>2608796.0700000003</v>
      </c>
      <c r="H32" s="29">
        <f>'[1]Sheet BANKS'!H33</f>
        <v>0</v>
      </c>
      <c r="I32" s="27">
        <f>'[1]Sheet BANKS'!I33</f>
        <v>240183877.20309797</v>
      </c>
      <c r="J32" s="16">
        <f t="shared" si="2"/>
        <v>240183877.20309797</v>
      </c>
      <c r="K32" s="25">
        <f t="shared" si="0"/>
        <v>0</v>
      </c>
    </row>
    <row r="33" spans="1:11" x14ac:dyDescent="0.3">
      <c r="A33" s="23" t="s">
        <v>40</v>
      </c>
      <c r="B33" s="29">
        <f>'[1]Sheet BANKS'!B34</f>
        <v>29479302.560000002</v>
      </c>
      <c r="C33" s="29">
        <f>'[1]Sheet BANKS'!C34</f>
        <v>45989713.200000003</v>
      </c>
      <c r="D33" s="29">
        <f>'[1]Sheet BANKS'!D34</f>
        <v>0</v>
      </c>
      <c r="E33" s="29">
        <f>'[1]Sheet BANKS'!E34</f>
        <v>8014219</v>
      </c>
      <c r="F33" s="29">
        <f>'[1]Sheet BANKS'!F34</f>
        <v>0</v>
      </c>
      <c r="G33" s="29">
        <f>'[1]Sheet BANKS'!G34</f>
        <v>8158611.5099999998</v>
      </c>
      <c r="H33" s="29">
        <f>'[1]Sheet BANKS'!H34</f>
        <v>0</v>
      </c>
      <c r="I33" s="27">
        <f>'[1]Sheet BANKS'!I34</f>
        <v>91641846.270000011</v>
      </c>
      <c r="J33" s="16">
        <f t="shared" si="2"/>
        <v>91641846.270000011</v>
      </c>
      <c r="K33" s="25">
        <f t="shared" si="0"/>
        <v>0</v>
      </c>
    </row>
    <row r="34" spans="1:11" x14ac:dyDescent="0.3">
      <c r="A34" s="23" t="s">
        <v>41</v>
      </c>
      <c r="B34" s="29">
        <f>'[1]Sheet BANKS'!B35</f>
        <v>44858635.178590998</v>
      </c>
      <c r="C34" s="29">
        <f>'[1]Sheet BANKS'!C35</f>
        <v>49715818.459999993</v>
      </c>
      <c r="D34" s="29">
        <f>'[1]Sheet BANKS'!D35</f>
        <v>0</v>
      </c>
      <c r="E34" s="29">
        <f>'[1]Sheet BANKS'!E35</f>
        <v>17156341</v>
      </c>
      <c r="F34" s="29">
        <f>'[1]Sheet BANKS'!F35</f>
        <v>0</v>
      </c>
      <c r="G34" s="29">
        <f>'[1]Sheet BANKS'!G35</f>
        <v>31283395.09</v>
      </c>
      <c r="H34" s="29">
        <f>'[1]Sheet BANKS'!H35</f>
        <v>0</v>
      </c>
      <c r="I34" s="27">
        <f>'[1]Sheet BANKS'!I35</f>
        <v>143014189.728591</v>
      </c>
      <c r="J34" s="16">
        <f t="shared" si="2"/>
        <v>143014189.728591</v>
      </c>
      <c r="K34" s="25">
        <f t="shared" si="0"/>
        <v>0</v>
      </c>
    </row>
    <row r="35" spans="1:11" x14ac:dyDescent="0.3">
      <c r="A35" s="23" t="s">
        <v>42</v>
      </c>
      <c r="B35" s="29">
        <f>'[1]Sheet BANKS'!B36</f>
        <v>91971718.240611002</v>
      </c>
      <c r="C35" s="29">
        <f>'[1]Sheet BANKS'!C36</f>
        <v>95281214.659999996</v>
      </c>
      <c r="D35" s="29">
        <f>'[1]Sheet BANKS'!D36</f>
        <v>0</v>
      </c>
      <c r="E35" s="29">
        <f>'[1]Sheet BANKS'!E36</f>
        <v>2626940</v>
      </c>
      <c r="F35" s="29">
        <f>'[1]Sheet BANKS'!F36</f>
        <v>0</v>
      </c>
      <c r="G35" s="29">
        <f>'[1]Sheet BANKS'!G36</f>
        <v>66345.119999999995</v>
      </c>
      <c r="H35" s="29">
        <f>'[1]Sheet BANKS'!H36</f>
        <v>0</v>
      </c>
      <c r="I35" s="27">
        <f>'[1]Sheet BANKS'!I36</f>
        <v>189946218.02061099</v>
      </c>
      <c r="J35" s="16">
        <f t="shared" si="2"/>
        <v>189946218.02061099</v>
      </c>
      <c r="K35" s="25">
        <f t="shared" si="0"/>
        <v>0</v>
      </c>
    </row>
    <row r="36" spans="1:11" x14ac:dyDescent="0.3">
      <c r="A36" s="23" t="s">
        <v>43</v>
      </c>
      <c r="B36" s="29">
        <f>'[1]Sheet BANKS'!B37</f>
        <v>23940415.873504002</v>
      </c>
      <c r="C36" s="29">
        <f>'[1]Sheet BANKS'!C37</f>
        <v>25666707.995853998</v>
      </c>
      <c r="D36" s="29">
        <f>'[1]Sheet BANKS'!D37</f>
        <v>1</v>
      </c>
      <c r="E36" s="29">
        <f>'[1]Sheet BANKS'!E37</f>
        <v>7966220</v>
      </c>
      <c r="F36" s="29">
        <f>'[1]Sheet BANKS'!F37</f>
        <v>0</v>
      </c>
      <c r="G36" s="29">
        <f>'[1]Sheet BANKS'!G37</f>
        <v>1445333.47</v>
      </c>
      <c r="H36" s="29">
        <f>'[1]Sheet BANKS'!H37</f>
        <v>0</v>
      </c>
      <c r="I36" s="27">
        <f>'[1]Sheet BANKS'!I37</f>
        <v>59018678.339358002</v>
      </c>
      <c r="J36" s="16">
        <f t="shared" si="2"/>
        <v>59018678.339358002</v>
      </c>
      <c r="K36" s="25">
        <f t="shared" si="0"/>
        <v>0</v>
      </c>
    </row>
    <row r="37" spans="1:11" x14ac:dyDescent="0.3">
      <c r="A37" s="23" t="s">
        <v>44</v>
      </c>
      <c r="B37" s="29">
        <f>'[1]Sheet BANKS'!B38</f>
        <v>130916569.31</v>
      </c>
      <c r="C37" s="29">
        <f>'[1]Sheet BANKS'!C38</f>
        <v>79579175.349999994</v>
      </c>
      <c r="D37" s="29">
        <f>'[1]Sheet BANKS'!D38</f>
        <v>0</v>
      </c>
      <c r="E37" s="29">
        <f>'[1]Sheet BANKS'!E38</f>
        <v>1291604</v>
      </c>
      <c r="F37" s="29">
        <f>'[1]Sheet BANKS'!F38</f>
        <v>0</v>
      </c>
      <c r="G37" s="29">
        <f>'[1]Sheet BANKS'!G38</f>
        <v>9252028.3300000001</v>
      </c>
      <c r="H37" s="29">
        <f>'[1]Sheet BANKS'!H38</f>
        <v>0</v>
      </c>
      <c r="I37" s="27">
        <f>'[1]Sheet BANKS'!I38</f>
        <v>221039376.99000001</v>
      </c>
      <c r="J37" s="16">
        <f t="shared" si="2"/>
        <v>221039376.99000001</v>
      </c>
      <c r="K37" s="25">
        <f t="shared" si="0"/>
        <v>0</v>
      </c>
    </row>
    <row r="38" spans="1:11" x14ac:dyDescent="0.3">
      <c r="A38" s="23" t="s">
        <v>45</v>
      </c>
      <c r="B38" s="29">
        <f>'[1]Sheet BANKS'!B39</f>
        <v>29963179.180000003</v>
      </c>
      <c r="C38" s="29">
        <f>'[1]Sheet BANKS'!C39</f>
        <v>80686038.359999999</v>
      </c>
      <c r="D38" s="29">
        <f>'[1]Sheet BANKS'!D39</f>
        <v>0</v>
      </c>
      <c r="E38" s="29">
        <f>'[1]Sheet BANKS'!E39</f>
        <v>0</v>
      </c>
      <c r="F38" s="29">
        <f>'[1]Sheet BANKS'!F39</f>
        <v>0</v>
      </c>
      <c r="G38" s="29">
        <f>'[1]Sheet BANKS'!G39</f>
        <v>0</v>
      </c>
      <c r="H38" s="29">
        <f>'[1]Sheet BANKS'!H39</f>
        <v>0</v>
      </c>
      <c r="I38" s="27">
        <f>'[1]Sheet BANKS'!I39</f>
        <v>110649217.54000001</v>
      </c>
      <c r="J38" s="16">
        <f t="shared" si="2"/>
        <v>110649217.54000001</v>
      </c>
      <c r="K38" s="25">
        <f t="shared" si="0"/>
        <v>0</v>
      </c>
    </row>
    <row r="39" spans="1:11" x14ac:dyDescent="0.3">
      <c r="A39" s="23" t="s">
        <v>28</v>
      </c>
      <c r="B39" s="29">
        <f>'[1]Sheet BANKS'!B40</f>
        <v>1140541096.4576881</v>
      </c>
      <c r="C39" s="29">
        <f>'[1]Sheet BANKS'!C40</f>
        <v>2287550191.2534299</v>
      </c>
      <c r="D39" s="29">
        <f>'[1]Sheet BANKS'!D40</f>
        <v>8015563.5700000003</v>
      </c>
      <c r="E39" s="29">
        <f>'[1]Sheet BANKS'!E40</f>
        <v>450188668</v>
      </c>
      <c r="F39" s="29">
        <f>'[1]Sheet BANKS'!F40</f>
        <v>0</v>
      </c>
      <c r="G39" s="29">
        <f>'[1]Sheet BANKS'!G40</f>
        <v>829215884.5647881</v>
      </c>
      <c r="H39" s="29">
        <f>'[1]Sheet BANKS'!H40</f>
        <v>0</v>
      </c>
      <c r="I39" s="27">
        <f>'[1]Sheet BANKS'!I40</f>
        <v>4715511403.8459063</v>
      </c>
      <c r="J39" s="16">
        <f t="shared" si="2"/>
        <v>4715511403.8459063</v>
      </c>
      <c r="K39" s="25">
        <f t="shared" si="0"/>
        <v>0</v>
      </c>
    </row>
    <row r="40" spans="1:11" customFormat="1" x14ac:dyDescent="0.3">
      <c r="A40" s="19"/>
      <c r="B40" s="20"/>
      <c r="C40" s="20"/>
      <c r="D40" s="20"/>
      <c r="E40" s="20"/>
      <c r="F40" s="20"/>
      <c r="G40" s="20"/>
      <c r="H40" s="20"/>
      <c r="I40" s="30"/>
      <c r="J40" s="16"/>
      <c r="K40" s="25">
        <f t="shared" si="0"/>
        <v>0</v>
      </c>
    </row>
    <row r="41" spans="1:11" x14ac:dyDescent="0.3">
      <c r="A41" s="23" t="s">
        <v>46</v>
      </c>
      <c r="B41" s="24">
        <f>'[1]Sheet BANKS'!B42</f>
        <v>3935342211.4836774</v>
      </c>
      <c r="C41" s="24">
        <f>'[1]Sheet BANKS'!C42</f>
        <v>25249418390.854557</v>
      </c>
      <c r="D41" s="24">
        <f>'[1]Sheet BANKS'!D42</f>
        <v>0</v>
      </c>
      <c r="E41" s="24">
        <f>'[1]Sheet BANKS'!E42</f>
        <v>83526</v>
      </c>
      <c r="F41" s="24">
        <f>'[1]Sheet BANKS'!F42</f>
        <v>0</v>
      </c>
      <c r="G41" s="24">
        <f>'[1]Sheet BANKS'!G42-0</f>
        <v>15615717961.662027</v>
      </c>
      <c r="H41" s="24">
        <f>'[1]Sheet BANKS'!H42</f>
        <v>322504750</v>
      </c>
      <c r="I41" s="24">
        <f>'[1]Sheet BANKS'!I42+0</f>
        <v>45123066840.000252</v>
      </c>
      <c r="J41" s="16">
        <f>B41+C41+D41+E41+G41+H41</f>
        <v>45123066840.000259</v>
      </c>
      <c r="K41" s="25">
        <f t="shared" si="0"/>
        <v>0</v>
      </c>
    </row>
    <row r="42" spans="1:11" x14ac:dyDescent="0.3">
      <c r="A42" s="26" t="s">
        <v>19</v>
      </c>
      <c r="B42" s="29"/>
      <c r="C42" s="29"/>
      <c r="D42" s="29"/>
      <c r="E42" s="29"/>
      <c r="F42" s="29"/>
      <c r="G42" s="29"/>
      <c r="H42" s="29"/>
      <c r="I42" s="27"/>
      <c r="J42" s="16"/>
      <c r="K42" s="25">
        <f t="shared" si="0"/>
        <v>0</v>
      </c>
    </row>
    <row r="43" spans="1:11" x14ac:dyDescent="0.3">
      <c r="A43" s="23" t="s">
        <v>47</v>
      </c>
      <c r="B43" s="29">
        <f>'[1]Sheet BANKS'!B44</f>
        <v>2163105955.4390206</v>
      </c>
      <c r="C43" s="29">
        <f>'[1]Sheet BANKS'!C44</f>
        <v>13466511101.949636</v>
      </c>
      <c r="D43" s="29">
        <f>'[1]Sheet BANKS'!D44</f>
        <v>0</v>
      </c>
      <c r="E43" s="29">
        <f>'[1]Sheet BANKS'!E44</f>
        <v>0</v>
      </c>
      <c r="F43" s="29">
        <f>'[1]Sheet BANKS'!F44</f>
        <v>0</v>
      </c>
      <c r="G43" s="29">
        <f>'[1]Sheet BANKS'!G44</f>
        <v>11210033001.566076</v>
      </c>
      <c r="H43" s="29">
        <f>'[1]Sheet BANKS'!H44</f>
        <v>161304750</v>
      </c>
      <c r="I43" s="27">
        <f>'[1]Sheet BANKS'!I44</f>
        <v>27000954808.954735</v>
      </c>
      <c r="J43" s="16">
        <f t="shared" ref="J43:J49" si="3">B43+C43+D43+E43+G43+H43</f>
        <v>27000954808.954735</v>
      </c>
      <c r="K43" s="25">
        <f t="shared" si="0"/>
        <v>0</v>
      </c>
    </row>
    <row r="44" spans="1:11" x14ac:dyDescent="0.3">
      <c r="A44" s="23" t="s">
        <v>48</v>
      </c>
      <c r="B44" s="29">
        <f>'[1]Sheet BANKS'!B45</f>
        <v>200262669.18001899</v>
      </c>
      <c r="C44" s="29">
        <f>'[1]Sheet BANKS'!C45</f>
        <v>300899490.59634405</v>
      </c>
      <c r="D44" s="29">
        <f>'[1]Sheet BANKS'!D45</f>
        <v>0</v>
      </c>
      <c r="E44" s="29">
        <f>'[1]Sheet BANKS'!E45</f>
        <v>0</v>
      </c>
      <c r="F44" s="29">
        <f>'[1]Sheet BANKS'!F45</f>
        <v>0</v>
      </c>
      <c r="G44" s="29">
        <f>'[1]Sheet BANKS'!G45</f>
        <v>35527650.090000004</v>
      </c>
      <c r="H44" s="29">
        <f>'[1]Sheet BANKS'!H45</f>
        <v>0</v>
      </c>
      <c r="I44" s="27">
        <f>'[1]Sheet BANKS'!I45</f>
        <v>536689809.86636305</v>
      </c>
      <c r="J44" s="16">
        <f t="shared" si="3"/>
        <v>536689809.86636305</v>
      </c>
      <c r="K44" s="25">
        <f t="shared" si="0"/>
        <v>0</v>
      </c>
    </row>
    <row r="45" spans="1:11" x14ac:dyDescent="0.3">
      <c r="A45" s="23" t="s">
        <v>49</v>
      </c>
      <c r="B45" s="29">
        <f>'[1]Sheet BANKS'!B46</f>
        <v>352038352.16999996</v>
      </c>
      <c r="C45" s="29">
        <f>'[1]Sheet BANKS'!C46</f>
        <v>544468083.27706599</v>
      </c>
      <c r="D45" s="29">
        <f>'[1]Sheet BANKS'!D46</f>
        <v>0</v>
      </c>
      <c r="E45" s="29">
        <f>'[1]Sheet BANKS'!E46</f>
        <v>0</v>
      </c>
      <c r="F45" s="29">
        <f>'[1]Sheet BANKS'!F46</f>
        <v>0</v>
      </c>
      <c r="G45" s="29">
        <f>'[1]Sheet BANKS'!G46</f>
        <v>386184255.01999998</v>
      </c>
      <c r="H45" s="29">
        <f>'[1]Sheet BANKS'!H46</f>
        <v>0</v>
      </c>
      <c r="I45" s="27">
        <f>'[1]Sheet BANKS'!I46</f>
        <v>1282690690.4670658</v>
      </c>
      <c r="J45" s="16">
        <f t="shared" si="3"/>
        <v>1282690690.4670658</v>
      </c>
      <c r="K45" s="25">
        <f t="shared" si="0"/>
        <v>0</v>
      </c>
    </row>
    <row r="46" spans="1:11" x14ac:dyDescent="0.3">
      <c r="A46" s="23" t="s">
        <v>50</v>
      </c>
      <c r="B46" s="29">
        <f>'[1]Sheet BANKS'!B47</f>
        <v>988188009.48138595</v>
      </c>
      <c r="C46" s="29">
        <f>'[1]Sheet BANKS'!C47</f>
        <v>9817041489.2000008</v>
      </c>
      <c r="D46" s="29">
        <f>'[1]Sheet BANKS'!D47</f>
        <v>0</v>
      </c>
      <c r="E46" s="29">
        <f>'[1]Sheet BANKS'!E47</f>
        <v>0</v>
      </c>
      <c r="F46" s="29">
        <f>'[1]Sheet BANKS'!F47</f>
        <v>0</v>
      </c>
      <c r="G46" s="29">
        <f>'[1]Sheet BANKS'!G47</f>
        <v>2824991093.98</v>
      </c>
      <c r="H46" s="29">
        <f>'[1]Sheet BANKS'!H47</f>
        <v>161200000</v>
      </c>
      <c r="I46" s="27">
        <f>'[1]Sheet BANKS'!I47</f>
        <v>13791420592.661386</v>
      </c>
      <c r="J46" s="16">
        <f t="shared" si="3"/>
        <v>13791420592.661386</v>
      </c>
      <c r="K46" s="25">
        <f t="shared" si="0"/>
        <v>0</v>
      </c>
    </row>
    <row r="47" spans="1:11" x14ac:dyDescent="0.3">
      <c r="A47" s="23" t="s">
        <v>51</v>
      </c>
      <c r="B47" s="29">
        <f>'[1]Sheet BANKS'!B48</f>
        <v>125548402.770413</v>
      </c>
      <c r="C47" s="29">
        <f>'[1]Sheet BANKS'!C48</f>
        <v>267991362.84857401</v>
      </c>
      <c r="D47" s="29">
        <f>'[1]Sheet BANKS'!D48</f>
        <v>0</v>
      </c>
      <c r="E47" s="29">
        <f>'[1]Sheet BANKS'!E48</f>
        <v>0</v>
      </c>
      <c r="F47" s="29">
        <f>'[1]Sheet BANKS'!F48</f>
        <v>0</v>
      </c>
      <c r="G47" s="29">
        <f>'[1]Sheet BANKS'!G48</f>
        <v>625703927.45866001</v>
      </c>
      <c r="H47" s="29">
        <f>'[1]Sheet BANKS'!H48</f>
        <v>0</v>
      </c>
      <c r="I47" s="27">
        <f>'[1]Sheet BANKS'!I48</f>
        <v>1019243693.077647</v>
      </c>
      <c r="J47" s="16">
        <f t="shared" si="3"/>
        <v>1019243693.077647</v>
      </c>
      <c r="K47" s="25">
        <f t="shared" si="0"/>
        <v>0</v>
      </c>
    </row>
    <row r="48" spans="1:11" x14ac:dyDescent="0.3">
      <c r="A48" s="23" t="s">
        <v>52</v>
      </c>
      <c r="B48" s="29">
        <f>'[1]Sheet BANKS'!B49</f>
        <v>1340750.22</v>
      </c>
      <c r="C48" s="29">
        <f>'[1]Sheet BANKS'!C49</f>
        <v>34945341.43</v>
      </c>
      <c r="D48" s="29">
        <f>'[1]Sheet BANKS'!D49</f>
        <v>0</v>
      </c>
      <c r="E48" s="29">
        <f>'[1]Sheet BANKS'!E49</f>
        <v>0</v>
      </c>
      <c r="F48" s="29">
        <f>'[1]Sheet BANKS'!F49</f>
        <v>0</v>
      </c>
      <c r="G48" s="29">
        <f>'[1]Sheet BANKS'!G49</f>
        <v>1424</v>
      </c>
      <c r="H48" s="29">
        <f>'[1]Sheet BANKS'!H49</f>
        <v>0</v>
      </c>
      <c r="I48" s="27">
        <f>'[1]Sheet BANKS'!I49</f>
        <v>36287515.649999999</v>
      </c>
      <c r="J48" s="16">
        <f t="shared" si="3"/>
        <v>36287515.649999999</v>
      </c>
      <c r="K48" s="25">
        <f t="shared" si="0"/>
        <v>0</v>
      </c>
    </row>
    <row r="49" spans="1:16" x14ac:dyDescent="0.3">
      <c r="A49" s="23" t="s">
        <v>28</v>
      </c>
      <c r="B49" s="29">
        <f>'[1]Sheet BANKS'!B50</f>
        <v>104858072.222839</v>
      </c>
      <c r="C49" s="29">
        <f>'[1]Sheet BANKS'!C50</f>
        <v>817561521.5529331</v>
      </c>
      <c r="D49" s="29">
        <f>'[1]Sheet BANKS'!D50</f>
        <v>0</v>
      </c>
      <c r="E49" s="29">
        <f>'[1]Sheet BANKS'!E50</f>
        <v>83526</v>
      </c>
      <c r="F49" s="29">
        <f>'[1]Sheet BANKS'!F50</f>
        <v>0</v>
      </c>
      <c r="G49" s="29">
        <f>'[1]Sheet BANKS'!G50</f>
        <v>533276609.54728997</v>
      </c>
      <c r="H49" s="29">
        <f>'[1]Sheet BANKS'!H50</f>
        <v>0</v>
      </c>
      <c r="I49" s="27">
        <f>'[1]Sheet BANKS'!I50</f>
        <v>1455779729.3230619</v>
      </c>
      <c r="J49" s="16">
        <f t="shared" si="3"/>
        <v>1455779729.3230619</v>
      </c>
      <c r="K49" s="25">
        <f t="shared" si="0"/>
        <v>0</v>
      </c>
    </row>
    <row r="50" spans="1:16" customFormat="1" x14ac:dyDescent="0.3">
      <c r="A50" s="19"/>
      <c r="B50" s="20"/>
      <c r="C50" s="20"/>
      <c r="D50" s="20"/>
      <c r="E50" s="20"/>
      <c r="F50" s="20"/>
      <c r="G50" s="20"/>
      <c r="H50" s="20"/>
      <c r="I50" s="30"/>
      <c r="J50" s="16"/>
      <c r="K50" s="25">
        <f t="shared" si="0"/>
        <v>0</v>
      </c>
    </row>
    <row r="51" spans="1:16" x14ac:dyDescent="0.3">
      <c r="A51" s="23" t="s">
        <v>53</v>
      </c>
      <c r="B51" s="24">
        <f>'[1]Sheet BANKS'!B52</f>
        <v>528156971.39478004</v>
      </c>
      <c r="C51" s="24">
        <f>'[1]Sheet BANKS'!C52</f>
        <v>2363645694.4719658</v>
      </c>
      <c r="D51" s="24">
        <f>'[1]Sheet BANKS'!D52</f>
        <v>0</v>
      </c>
      <c r="E51" s="24">
        <f>'[1]Sheet BANKS'!E52</f>
        <v>6862320</v>
      </c>
      <c r="F51" s="24">
        <f>'[1]Sheet BANKS'!F52</f>
        <v>0</v>
      </c>
      <c r="G51" s="24">
        <f>'[1]Sheet BANKS'!G52</f>
        <v>1942068369.5750785</v>
      </c>
      <c r="H51" s="24">
        <f>'[1]Sheet BANKS'!H52</f>
        <v>0</v>
      </c>
      <c r="I51" s="24">
        <f>'[1]Sheet BANKS'!I52-0</f>
        <v>4840733355.441824</v>
      </c>
      <c r="J51" s="16">
        <f>B51+C51+D51+E51+G51+H51</f>
        <v>4840733355.441824</v>
      </c>
      <c r="K51" s="25">
        <f t="shared" si="0"/>
        <v>0</v>
      </c>
    </row>
    <row r="52" spans="1:16" x14ac:dyDescent="0.3">
      <c r="A52" s="26" t="s">
        <v>19</v>
      </c>
      <c r="B52" s="29"/>
      <c r="C52" s="29"/>
      <c r="D52" s="29"/>
      <c r="E52" s="29"/>
      <c r="F52" s="29"/>
      <c r="G52" s="29"/>
      <c r="H52" s="29"/>
      <c r="I52" s="27"/>
      <c r="J52" s="16"/>
      <c r="K52" s="25">
        <f t="shared" si="0"/>
        <v>0</v>
      </c>
    </row>
    <row r="53" spans="1:16" x14ac:dyDescent="0.3">
      <c r="A53" s="23" t="s">
        <v>54</v>
      </c>
      <c r="B53" s="29">
        <f>'[1]Sheet BANKS'!B54</f>
        <v>332804.97000000003</v>
      </c>
      <c r="C53" s="29">
        <f>'[1]Sheet BANKS'!C54</f>
        <v>39121.089999999997</v>
      </c>
      <c r="D53" s="29">
        <f>'[1]Sheet BANKS'!D54</f>
        <v>0</v>
      </c>
      <c r="E53" s="29">
        <f>'[1]Sheet BANKS'!E54</f>
        <v>0</v>
      </c>
      <c r="F53" s="29">
        <f>'[1]Sheet BANKS'!F54</f>
        <v>0</v>
      </c>
      <c r="G53" s="29">
        <f>'[1]Sheet BANKS'!G54</f>
        <v>400416855.63</v>
      </c>
      <c r="H53" s="29">
        <f>'[1]Sheet BANKS'!H54</f>
        <v>0</v>
      </c>
      <c r="I53" s="27">
        <f>'[1]Sheet BANKS'!I54</f>
        <v>400788781.69</v>
      </c>
      <c r="J53" s="16">
        <f>B53+C53+D53+E53+G53+H53</f>
        <v>400788781.69</v>
      </c>
      <c r="K53" s="25">
        <f t="shared" si="0"/>
        <v>0</v>
      </c>
    </row>
    <row r="54" spans="1:16" x14ac:dyDescent="0.3">
      <c r="A54" s="23" t="s">
        <v>55</v>
      </c>
      <c r="B54" s="29">
        <f>'[1]Sheet BANKS'!B55</f>
        <v>183051799.99161398</v>
      </c>
      <c r="C54" s="29">
        <f>'[1]Sheet BANKS'!C55</f>
        <v>1313948659.6590219</v>
      </c>
      <c r="D54" s="29">
        <f>'[1]Sheet BANKS'!D55</f>
        <v>0</v>
      </c>
      <c r="E54" s="29">
        <f>'[1]Sheet BANKS'!E55</f>
        <v>0</v>
      </c>
      <c r="F54" s="29">
        <f>'[1]Sheet BANKS'!F55</f>
        <v>0</v>
      </c>
      <c r="G54" s="29">
        <f>'[1]Sheet BANKS'!G55</f>
        <v>85589574.181030005</v>
      </c>
      <c r="H54" s="29">
        <f>'[1]Sheet BANKS'!H55</f>
        <v>0</v>
      </c>
      <c r="I54" s="27">
        <f>'[1]Sheet BANKS'!I55</f>
        <v>1582590033.8316658</v>
      </c>
      <c r="J54" s="16">
        <f>B54+C54+D54+E54+G54+H54</f>
        <v>1582590033.8316658</v>
      </c>
      <c r="K54" s="25">
        <f t="shared" si="0"/>
        <v>0</v>
      </c>
    </row>
    <row r="55" spans="1:16" x14ac:dyDescent="0.3">
      <c r="A55" s="23" t="s">
        <v>56</v>
      </c>
      <c r="B55" s="29">
        <f>'[1]Sheet BANKS'!B56</f>
        <v>250913471.22000003</v>
      </c>
      <c r="C55" s="29">
        <f>'[1]Sheet BANKS'!C56</f>
        <v>728435845.24000001</v>
      </c>
      <c r="D55" s="29">
        <f>'[1]Sheet BANKS'!D56</f>
        <v>0</v>
      </c>
      <c r="E55" s="29">
        <f>'[1]Sheet BANKS'!E56</f>
        <v>3059930</v>
      </c>
      <c r="F55" s="29">
        <f>'[1]Sheet BANKS'!F56</f>
        <v>0</v>
      </c>
      <c r="G55" s="29">
        <f>'[1]Sheet BANKS'!G56</f>
        <v>701588010.9757483</v>
      </c>
      <c r="H55" s="29">
        <f>'[1]Sheet BANKS'!H56</f>
        <v>0</v>
      </c>
      <c r="I55" s="27">
        <f>'[1]Sheet BANKS'!I56</f>
        <v>1683997257.4357483</v>
      </c>
      <c r="J55" s="16">
        <f>B55+C55+D55+E55+G55+H55</f>
        <v>1683997257.4357483</v>
      </c>
      <c r="K55" s="25">
        <f t="shared" si="0"/>
        <v>0</v>
      </c>
    </row>
    <row r="56" spans="1:16" x14ac:dyDescent="0.3">
      <c r="A56" s="23" t="s">
        <v>28</v>
      </c>
      <c r="B56" s="29">
        <f>'[1]Sheet BANKS'!B57</f>
        <v>93858895.213165998</v>
      </c>
      <c r="C56" s="29">
        <f>'[1]Sheet BANKS'!C57</f>
        <v>321222068.48294389</v>
      </c>
      <c r="D56" s="29">
        <f>'[1]Sheet BANKS'!D57</f>
        <v>0</v>
      </c>
      <c r="E56" s="29">
        <f>'[1]Sheet BANKS'!E57</f>
        <v>3802390</v>
      </c>
      <c r="F56" s="29">
        <f>'[1]Sheet BANKS'!F57</f>
        <v>0</v>
      </c>
      <c r="G56" s="29">
        <f>'[1]Sheet BANKS'!G57</f>
        <v>754473928.78830004</v>
      </c>
      <c r="H56" s="29">
        <f>'[1]Sheet BANKS'!H57</f>
        <v>0</v>
      </c>
      <c r="I56" s="27">
        <f>'[1]Sheet BANKS'!I57</f>
        <v>1173357282.4844098</v>
      </c>
      <c r="J56" s="16">
        <f>B56+C56+D56+E56+G56+H56</f>
        <v>1173357282.4844098</v>
      </c>
      <c r="K56" s="25">
        <f t="shared" si="0"/>
        <v>0</v>
      </c>
    </row>
    <row r="57" spans="1:16" customFormat="1" x14ac:dyDescent="0.3">
      <c r="A57" s="19"/>
      <c r="B57" s="20"/>
      <c r="C57" s="20"/>
      <c r="D57" s="20"/>
      <c r="E57" s="20"/>
      <c r="F57" s="20"/>
      <c r="G57" s="20"/>
      <c r="H57" s="20"/>
      <c r="I57" s="30"/>
      <c r="J57" s="16"/>
      <c r="K57" s="25">
        <f t="shared" si="0"/>
        <v>0</v>
      </c>
    </row>
    <row r="58" spans="1:16" x14ac:dyDescent="0.3">
      <c r="A58" s="23" t="s">
        <v>57</v>
      </c>
      <c r="B58" s="24">
        <f>'[1]Sheet BANKS'!B59</f>
        <v>5886346571.2683849</v>
      </c>
      <c r="C58" s="24">
        <f>'[1]Sheet BANKS'!C59</f>
        <v>59541564001.911125</v>
      </c>
      <c r="D58" s="24">
        <f>'[1]Sheet BANKS'!D59</f>
        <v>241436212.56999999</v>
      </c>
      <c r="E58" s="24">
        <f>'[1]Sheet BANKS'!E59</f>
        <v>72478442</v>
      </c>
      <c r="F58" s="24">
        <f>'[1]Sheet BANKS'!F59</f>
        <v>0</v>
      </c>
      <c r="G58" s="24">
        <f>'[1]Sheet BANKS'!G59</f>
        <v>2587087819.7658849</v>
      </c>
      <c r="H58" s="24">
        <f>'[1]Sheet BANKS'!H59</f>
        <v>0</v>
      </c>
      <c r="I58" s="24">
        <f>'[1]Sheet BANKS'!I59-0</f>
        <v>68328913047.515381</v>
      </c>
      <c r="J58" s="16">
        <f>B58+C58+D58+E58+G58+H58</f>
        <v>68328913047.515396</v>
      </c>
      <c r="K58" s="25">
        <f t="shared" si="0"/>
        <v>0</v>
      </c>
    </row>
    <row r="59" spans="1:16" x14ac:dyDescent="0.3">
      <c r="A59" s="26" t="s">
        <v>19</v>
      </c>
      <c r="B59" s="29"/>
      <c r="C59" s="29"/>
      <c r="D59" s="29"/>
      <c r="E59" s="29"/>
      <c r="F59" s="29"/>
      <c r="G59" s="29"/>
      <c r="H59" s="29"/>
      <c r="I59" s="27"/>
      <c r="J59" s="16"/>
      <c r="K59" s="25">
        <f t="shared" si="0"/>
        <v>0</v>
      </c>
    </row>
    <row r="60" spans="1:16" x14ac:dyDescent="0.3">
      <c r="A60" s="23" t="s">
        <v>58</v>
      </c>
      <c r="B60" s="29">
        <f>'[1]Sheet BANKS'!B61</f>
        <v>833981115.9696101</v>
      </c>
      <c r="C60" s="29">
        <f>'[1]Sheet BANKS'!C61</f>
        <v>1096711286.3069339</v>
      </c>
      <c r="D60" s="29">
        <f>'[1]Sheet BANKS'!D61</f>
        <v>239436212.56999999</v>
      </c>
      <c r="E60" s="29">
        <f>'[1]Sheet BANKS'!E61</f>
        <v>1997950</v>
      </c>
      <c r="F60" s="29">
        <f>'[1]Sheet BANKS'!F61</f>
        <v>0</v>
      </c>
      <c r="G60" s="29">
        <f>'[1]Sheet BANKS'!G61</f>
        <v>111593</v>
      </c>
      <c r="H60" s="29">
        <f>'[1]Sheet BANKS'!H61</f>
        <v>0</v>
      </c>
      <c r="I60" s="27">
        <f>'[1]Sheet BANKS'!I61</f>
        <v>2172238157.8465443</v>
      </c>
      <c r="J60" s="16">
        <f t="shared" ref="J60:J70" si="4">B60+C60+D60+E60+G60+H60</f>
        <v>2172238157.8465443</v>
      </c>
      <c r="K60" s="25">
        <f t="shared" si="0"/>
        <v>0</v>
      </c>
    </row>
    <row r="61" spans="1:16" x14ac:dyDescent="0.3">
      <c r="A61" s="23" t="s">
        <v>59</v>
      </c>
      <c r="B61" s="29">
        <f>'[1]Sheet BANKS'!B62</f>
        <v>1736060757.8307242</v>
      </c>
      <c r="C61" s="29">
        <f>'[1]Sheet BANKS'!C62</f>
        <v>10851334678.017012</v>
      </c>
      <c r="D61" s="29">
        <f>'[1]Sheet BANKS'!D62</f>
        <v>2000000</v>
      </c>
      <c r="E61" s="29">
        <f>'[1]Sheet BANKS'!E62</f>
        <v>0</v>
      </c>
      <c r="F61" s="29">
        <f>'[1]Sheet BANKS'!F62</f>
        <v>0</v>
      </c>
      <c r="G61" s="29">
        <f>'[1]Sheet BANKS'!G62</f>
        <v>646469142.83068013</v>
      </c>
      <c r="H61" s="29">
        <f>'[1]Sheet BANKS'!H62</f>
        <v>0</v>
      </c>
      <c r="I61" s="27">
        <f>'[1]Sheet BANKS'!I62</f>
        <v>13235864578.678417</v>
      </c>
      <c r="J61" s="16">
        <f t="shared" si="4"/>
        <v>13235864578.678417</v>
      </c>
      <c r="K61" s="25">
        <f t="shared" si="0"/>
        <v>0</v>
      </c>
    </row>
    <row r="62" spans="1:16" x14ac:dyDescent="0.3">
      <c r="A62" s="23" t="s">
        <v>60</v>
      </c>
      <c r="B62" s="29">
        <f>'[1]Sheet BANKS'!B63</f>
        <v>1418004985.5916111</v>
      </c>
      <c r="C62" s="29">
        <f>'[1]Sheet BANKS'!C63</f>
        <v>1955554873.4244728</v>
      </c>
      <c r="D62" s="29">
        <f>'[1]Sheet BANKS'!D63</f>
        <v>0</v>
      </c>
      <c r="E62" s="29">
        <f>'[1]Sheet BANKS'!E63</f>
        <v>0</v>
      </c>
      <c r="F62" s="29">
        <f>'[1]Sheet BANKS'!F63</f>
        <v>0</v>
      </c>
      <c r="G62" s="29">
        <f>'[1]Sheet BANKS'!G63</f>
        <v>1408968269.0836401</v>
      </c>
      <c r="H62" s="29">
        <f>'[1]Sheet BANKS'!H63</f>
        <v>0</v>
      </c>
      <c r="I62" s="27">
        <f>'[1]Sheet BANKS'!I63</f>
        <v>4782528128.0997238</v>
      </c>
      <c r="J62" s="16">
        <f t="shared" si="4"/>
        <v>4782528128.0997238</v>
      </c>
      <c r="K62" s="25">
        <f t="shared" si="0"/>
        <v>0</v>
      </c>
    </row>
    <row r="63" spans="1:16" x14ac:dyDescent="0.3">
      <c r="A63" s="23" t="s">
        <v>61</v>
      </c>
      <c r="B63" s="29">
        <f>'[1]Sheet BANKS'!B64</f>
        <v>571238040.46999991</v>
      </c>
      <c r="C63" s="29">
        <f>'[1]Sheet BANKS'!C64</f>
        <v>886486504.31220782</v>
      </c>
      <c r="D63" s="29">
        <f>'[1]Sheet BANKS'!D64</f>
        <v>0</v>
      </c>
      <c r="E63" s="29">
        <f>'[1]Sheet BANKS'!E64</f>
        <v>0</v>
      </c>
      <c r="F63" s="29">
        <f>'[1]Sheet BANKS'!F64</f>
        <v>0</v>
      </c>
      <c r="G63" s="29">
        <f>'[1]Sheet BANKS'!G64</f>
        <v>17295710.462650001</v>
      </c>
      <c r="H63" s="29">
        <f>'[1]Sheet BANKS'!H64</f>
        <v>0</v>
      </c>
      <c r="I63" s="27">
        <f>'[1]Sheet BANKS'!I64</f>
        <v>1475020255.2448578</v>
      </c>
      <c r="J63" s="16">
        <f t="shared" si="4"/>
        <v>1475020255.2448578</v>
      </c>
      <c r="K63" s="25">
        <f t="shared" si="0"/>
        <v>0</v>
      </c>
      <c r="P63" s="4">
        <f>146857758+8141271695+813776636</f>
        <v>9101906089</v>
      </c>
    </row>
    <row r="64" spans="1:16" x14ac:dyDescent="0.3">
      <c r="A64" s="23" t="s">
        <v>62</v>
      </c>
      <c r="B64" s="29">
        <f>'[1]Sheet BANKS'!B65</f>
        <v>17555541.587076001</v>
      </c>
      <c r="C64" s="29">
        <f>'[1]Sheet BANKS'!C65</f>
        <v>37479177542.275108</v>
      </c>
      <c r="D64" s="29">
        <f>'[1]Sheet BANKS'!D65</f>
        <v>0</v>
      </c>
      <c r="E64" s="29">
        <f>'[1]Sheet BANKS'!E65</f>
        <v>0</v>
      </c>
      <c r="F64" s="29">
        <f>'[1]Sheet BANKS'!F65</f>
        <v>0</v>
      </c>
      <c r="G64" s="29">
        <f>'[1]Sheet BANKS'!G65</f>
        <v>513189063.08000004</v>
      </c>
      <c r="H64" s="29">
        <f>'[1]Sheet BANKS'!H65</f>
        <v>0</v>
      </c>
      <c r="I64" s="27">
        <f>'[1]Sheet BANKS'!I65</f>
        <v>38009922146.942184</v>
      </c>
      <c r="J64" s="16">
        <f t="shared" si="4"/>
        <v>38009922146.942184</v>
      </c>
      <c r="K64" s="25">
        <f t="shared" si="0"/>
        <v>0</v>
      </c>
    </row>
    <row r="65" spans="1:16" x14ac:dyDescent="0.3">
      <c r="A65" s="23" t="s">
        <v>63</v>
      </c>
      <c r="B65" s="29">
        <f>'[1]Sheet BANKS'!B66</f>
        <v>627449</v>
      </c>
      <c r="C65" s="29">
        <f>'[1]Sheet BANKS'!C66</f>
        <v>3369906280.5300007</v>
      </c>
      <c r="D65" s="29">
        <f>'[1]Sheet BANKS'!D66</f>
        <v>0</v>
      </c>
      <c r="E65" s="29">
        <f>'[1]Sheet BANKS'!E66</f>
        <v>0</v>
      </c>
      <c r="F65" s="29">
        <f>'[1]Sheet BANKS'!F66</f>
        <v>0</v>
      </c>
      <c r="G65" s="29">
        <f>'[1]Sheet BANKS'!G66</f>
        <v>0</v>
      </c>
      <c r="H65" s="29">
        <f>'[1]Sheet BANKS'!H66</f>
        <v>0</v>
      </c>
      <c r="I65" s="27">
        <f>'[1]Sheet BANKS'!I66</f>
        <v>3370533729.5300007</v>
      </c>
      <c r="J65" s="16">
        <f t="shared" si="4"/>
        <v>3370533729.5300007</v>
      </c>
      <c r="K65" s="25">
        <f t="shared" si="0"/>
        <v>0</v>
      </c>
    </row>
    <row r="66" spans="1:16" x14ac:dyDescent="0.3">
      <c r="A66" s="23" t="s">
        <v>64</v>
      </c>
      <c r="B66" s="29">
        <f>'[1]Sheet BANKS'!B67</f>
        <v>8501116.6999999993</v>
      </c>
      <c r="C66" s="29">
        <f>'[1]Sheet BANKS'!C67</f>
        <v>2105070.2599999998</v>
      </c>
      <c r="D66" s="29">
        <f>'[1]Sheet BANKS'!D67</f>
        <v>0</v>
      </c>
      <c r="E66" s="29">
        <f>'[1]Sheet BANKS'!E67</f>
        <v>0</v>
      </c>
      <c r="F66" s="29">
        <f>'[1]Sheet BANKS'!F67</f>
        <v>0</v>
      </c>
      <c r="G66" s="29">
        <f>'[1]Sheet BANKS'!G67</f>
        <v>0</v>
      </c>
      <c r="H66" s="29">
        <f>'[1]Sheet BANKS'!H67</f>
        <v>0</v>
      </c>
      <c r="I66" s="27">
        <f>'[1]Sheet BANKS'!I67</f>
        <v>10606186.959999999</v>
      </c>
      <c r="J66" s="16">
        <f t="shared" si="4"/>
        <v>10606186.959999999</v>
      </c>
      <c r="K66" s="25">
        <f t="shared" si="0"/>
        <v>0</v>
      </c>
      <c r="P66" s="16">
        <f>6419419364+2272910124+0</f>
        <v>8692329488</v>
      </c>
    </row>
    <row r="67" spans="1:16" x14ac:dyDescent="0.3">
      <c r="A67" s="23" t="s">
        <v>65</v>
      </c>
      <c r="B67" s="29">
        <f>'[1]Sheet BANKS'!B68</f>
        <v>121871448.84999999</v>
      </c>
      <c r="C67" s="29">
        <f>'[1]Sheet BANKS'!C68</f>
        <v>1295113407.1500001</v>
      </c>
      <c r="D67" s="29">
        <f>'[1]Sheet BANKS'!D68</f>
        <v>0</v>
      </c>
      <c r="E67" s="29">
        <f>'[1]Sheet BANKS'!E68</f>
        <v>0</v>
      </c>
      <c r="F67" s="29">
        <f>'[1]Sheet BANKS'!F68</f>
        <v>0</v>
      </c>
      <c r="G67" s="29">
        <f>'[1]Sheet BANKS'!G68</f>
        <v>6416</v>
      </c>
      <c r="H67" s="29">
        <f>'[1]Sheet BANKS'!H68</f>
        <v>0</v>
      </c>
      <c r="I67" s="27">
        <f>'[1]Sheet BANKS'!I68</f>
        <v>1416991272</v>
      </c>
      <c r="J67" s="16">
        <f t="shared" si="4"/>
        <v>1416991272</v>
      </c>
      <c r="K67" s="25">
        <f t="shared" si="0"/>
        <v>0</v>
      </c>
      <c r="P67" s="16">
        <f>11134556273+2472314036+7590810836</f>
        <v>21197681145</v>
      </c>
    </row>
    <row r="68" spans="1:16" x14ac:dyDescent="0.3">
      <c r="A68" s="23" t="s">
        <v>66</v>
      </c>
      <c r="B68" s="29">
        <f>'[1]Sheet BANKS'!B69</f>
        <v>270299084.36000001</v>
      </c>
      <c r="C68" s="29">
        <f>'[1]Sheet BANKS'!C69</f>
        <v>728372101.96999991</v>
      </c>
      <c r="D68" s="29">
        <f>'[1]Sheet BANKS'!D69</f>
        <v>0</v>
      </c>
      <c r="E68" s="29">
        <f>'[1]Sheet BANKS'!E69</f>
        <v>39312105</v>
      </c>
      <c r="F68" s="29">
        <f>'[1]Sheet BANKS'!F69</f>
        <v>0</v>
      </c>
      <c r="G68" s="29">
        <f>'[1]Sheet BANKS'!G69</f>
        <v>190462.898915</v>
      </c>
      <c r="H68" s="29">
        <f>'[1]Sheet BANKS'!H69</f>
        <v>0</v>
      </c>
      <c r="I68" s="27">
        <f>'[1]Sheet BANKS'!I69</f>
        <v>1038173754.228915</v>
      </c>
      <c r="J68" s="16">
        <f t="shared" si="4"/>
        <v>1038173754.228915</v>
      </c>
      <c r="K68" s="25">
        <f t="shared" si="0"/>
        <v>0</v>
      </c>
      <c r="P68" s="16">
        <f>29523524957+773534801+18420341</f>
        <v>30315480099</v>
      </c>
    </row>
    <row r="69" spans="1:16" x14ac:dyDescent="0.3">
      <c r="A69" s="23" t="s">
        <v>67</v>
      </c>
      <c r="B69" s="29">
        <f>'[1]Sheet BANKS'!B70</f>
        <v>322818690.45404804</v>
      </c>
      <c r="C69" s="29">
        <f>'[1]Sheet BANKS'!C70</f>
        <v>299877143.58999997</v>
      </c>
      <c r="D69" s="29">
        <f>'[1]Sheet BANKS'!D70</f>
        <v>0</v>
      </c>
      <c r="E69" s="29">
        <f>'[1]Sheet BANKS'!E70</f>
        <v>301035</v>
      </c>
      <c r="F69" s="29">
        <f>'[1]Sheet BANKS'!F70</f>
        <v>0</v>
      </c>
      <c r="G69" s="29">
        <f>'[1]Sheet BANKS'!G70</f>
        <v>5477</v>
      </c>
      <c r="H69" s="29">
        <f>'[1]Sheet BANKS'!H70</f>
        <v>0</v>
      </c>
      <c r="I69" s="27">
        <f>'[1]Sheet BANKS'!I70</f>
        <v>623002346.04404807</v>
      </c>
      <c r="J69" s="16">
        <f t="shared" si="4"/>
        <v>623002346.04404807</v>
      </c>
      <c r="K69" s="25">
        <f t="shared" si="0"/>
        <v>0</v>
      </c>
      <c r="P69" s="16">
        <f>69665760468+3582958848+0+452401</f>
        <v>73249171717</v>
      </c>
    </row>
    <row r="70" spans="1:16" x14ac:dyDescent="0.3">
      <c r="A70" s="23" t="s">
        <v>28</v>
      </c>
      <c r="B70" s="29">
        <f>'[1]Sheet BANKS'!B71</f>
        <v>585388340.45531499</v>
      </c>
      <c r="C70" s="29">
        <f>'[1]Sheet BANKS'!C71</f>
        <v>1576925114.0753834</v>
      </c>
      <c r="D70" s="29">
        <f>'[1]Sheet BANKS'!D71</f>
        <v>0</v>
      </c>
      <c r="E70" s="29">
        <f>'[1]Sheet BANKS'!E71</f>
        <v>30867352</v>
      </c>
      <c r="F70" s="29">
        <f>'[1]Sheet BANKS'!F71</f>
        <v>0</v>
      </c>
      <c r="G70" s="29">
        <f>'[1]Sheet BANKS'!G71</f>
        <v>851685.41</v>
      </c>
      <c r="H70" s="29">
        <f>'[1]Sheet BANKS'!H71</f>
        <v>0</v>
      </c>
      <c r="I70" s="27">
        <f>'[1]Sheet BANKS'!I71</f>
        <v>2194032491.9406981</v>
      </c>
      <c r="J70" s="16">
        <f t="shared" si="4"/>
        <v>2194032491.9406981</v>
      </c>
      <c r="K70" s="25">
        <f t="shared" si="0"/>
        <v>0</v>
      </c>
      <c r="P70" s="16">
        <f>1077514237+0</f>
        <v>1077514237</v>
      </c>
    </row>
    <row r="71" spans="1:16" customFormat="1" x14ac:dyDescent="0.3">
      <c r="A71" s="19"/>
      <c r="B71" s="20"/>
      <c r="C71" s="20"/>
      <c r="D71" s="20"/>
      <c r="E71" s="20"/>
      <c r="F71" s="20"/>
      <c r="G71" s="20"/>
      <c r="H71" s="20"/>
      <c r="I71" s="30"/>
      <c r="J71" s="16"/>
      <c r="K71" s="25">
        <f t="shared" si="0"/>
        <v>0</v>
      </c>
      <c r="P71" s="31">
        <f>2494505346+188278+7795416</f>
        <v>2502489040</v>
      </c>
    </row>
    <row r="72" spans="1:16" x14ac:dyDescent="0.3">
      <c r="A72" s="23" t="s">
        <v>68</v>
      </c>
      <c r="B72" s="24">
        <f>'[1]Sheet BANKS'!B74</f>
        <v>8961088117.6605816</v>
      </c>
      <c r="C72" s="24">
        <f>'[1]Sheet BANKS'!C74</f>
        <v>15372548993.763733</v>
      </c>
      <c r="D72" s="24">
        <f>'[1]Sheet BANKS'!D74</f>
        <v>65347114.460000001</v>
      </c>
      <c r="E72" s="24">
        <f>'[1]Sheet BANKS'!E74</f>
        <v>2027313663.196939</v>
      </c>
      <c r="F72" s="24">
        <f>'[1]Sheet BANKS'!F74</f>
        <v>0</v>
      </c>
      <c r="G72" s="24">
        <f>'[1]Sheet BANKS'!G74</f>
        <v>3502707463.6872005</v>
      </c>
      <c r="H72" s="24">
        <f>'[1]Sheet BANKS'!H74</f>
        <v>0</v>
      </c>
      <c r="I72" s="24">
        <f>'[1]Sheet BANKS'!I74+0</f>
        <v>29929005352.768456</v>
      </c>
      <c r="J72" s="16">
        <f>B72+C72+D72+E72+G72+H72</f>
        <v>29929005352.768456</v>
      </c>
      <c r="K72" s="25">
        <f t="shared" si="0"/>
        <v>0</v>
      </c>
    </row>
    <row r="73" spans="1:16" x14ac:dyDescent="0.3">
      <c r="A73" s="26" t="s">
        <v>19</v>
      </c>
      <c r="B73" s="29"/>
      <c r="C73" s="29"/>
      <c r="D73" s="29"/>
      <c r="E73" s="29"/>
      <c r="F73" s="29"/>
      <c r="G73" s="29"/>
      <c r="H73" s="29"/>
      <c r="I73" s="27"/>
      <c r="J73" s="16"/>
      <c r="K73" s="25">
        <f t="shared" ref="K73:K119" si="5">I73-J73</f>
        <v>0</v>
      </c>
    </row>
    <row r="74" spans="1:16" x14ac:dyDescent="0.3">
      <c r="A74" s="23" t="s">
        <v>69</v>
      </c>
      <c r="B74" s="29">
        <f>'[1]Sheet BANKS'!B76</f>
        <v>46981236.989999995</v>
      </c>
      <c r="C74" s="29">
        <f>'[1]Sheet BANKS'!C76</f>
        <v>65698261.07</v>
      </c>
      <c r="D74" s="29">
        <f>'[1]Sheet BANKS'!D76</f>
        <v>0</v>
      </c>
      <c r="E74" s="29">
        <f>'[1]Sheet BANKS'!E76</f>
        <v>2280178</v>
      </c>
      <c r="F74" s="29">
        <f>'[1]Sheet BANKS'!F76</f>
        <v>0</v>
      </c>
      <c r="G74" s="29">
        <f>'[1]Sheet BANKS'!G76</f>
        <v>2845192.15</v>
      </c>
      <c r="H74" s="29">
        <f>'[1]Sheet BANKS'!H76</f>
        <v>0</v>
      </c>
      <c r="I74" s="27">
        <f>'[1]Sheet BANKS'!I76</f>
        <v>117804868.21000001</v>
      </c>
      <c r="J74" s="16">
        <f t="shared" ref="J74:J84" si="6">B74+C74+D74+E74+G74+H74</f>
        <v>117804868.21000001</v>
      </c>
      <c r="K74" s="25">
        <f t="shared" si="5"/>
        <v>0</v>
      </c>
    </row>
    <row r="75" spans="1:16" x14ac:dyDescent="0.3">
      <c r="A75" s="23" t="s">
        <v>70</v>
      </c>
      <c r="B75" s="29">
        <f>'[1]Sheet BANKS'!B77</f>
        <v>2620725457.3406405</v>
      </c>
      <c r="C75" s="29">
        <f>'[1]Sheet BANKS'!C77</f>
        <v>3636146090.235857</v>
      </c>
      <c r="D75" s="29">
        <f>'[1]Sheet BANKS'!D77</f>
        <v>14068371</v>
      </c>
      <c r="E75" s="29">
        <f>'[1]Sheet BANKS'!E77</f>
        <v>489931098.18000001</v>
      </c>
      <c r="F75" s="29">
        <f>'[1]Sheet BANKS'!F77</f>
        <v>0</v>
      </c>
      <c r="G75" s="29">
        <f>'[1]Sheet BANKS'!G77</f>
        <v>966606356.38973951</v>
      </c>
      <c r="H75" s="29">
        <f>'[1]Sheet BANKS'!H77</f>
        <v>0</v>
      </c>
      <c r="I75" s="27">
        <f>'[1]Sheet BANKS'!I77</f>
        <v>7727477373.1462383</v>
      </c>
      <c r="J75" s="16">
        <f t="shared" si="6"/>
        <v>7727477373.1462383</v>
      </c>
      <c r="K75" s="25">
        <f t="shared" si="5"/>
        <v>0</v>
      </c>
    </row>
    <row r="76" spans="1:16" x14ac:dyDescent="0.3">
      <c r="A76" s="23" t="s">
        <v>71</v>
      </c>
      <c r="B76" s="29">
        <f>'[1]Sheet BANKS'!B78</f>
        <v>0</v>
      </c>
      <c r="C76" s="29">
        <f>'[1]Sheet BANKS'!C78</f>
        <v>97773225.859999999</v>
      </c>
      <c r="D76" s="29">
        <f>'[1]Sheet BANKS'!D78</f>
        <v>0</v>
      </c>
      <c r="E76" s="29">
        <f>'[1]Sheet BANKS'!E78</f>
        <v>0</v>
      </c>
      <c r="F76" s="29">
        <f>'[1]Sheet BANKS'!F78</f>
        <v>0</v>
      </c>
      <c r="G76" s="29">
        <f>'[1]Sheet BANKS'!G78</f>
        <v>0</v>
      </c>
      <c r="H76" s="29">
        <f>'[1]Sheet BANKS'!H78</f>
        <v>0</v>
      </c>
      <c r="I76" s="27">
        <f>'[1]Sheet BANKS'!I78</f>
        <v>97773225.859999999</v>
      </c>
      <c r="J76" s="16">
        <f t="shared" si="6"/>
        <v>97773225.859999999</v>
      </c>
      <c r="K76" s="25">
        <f t="shared" si="5"/>
        <v>0</v>
      </c>
    </row>
    <row r="77" spans="1:16" x14ac:dyDescent="0.3">
      <c r="A77" s="23" t="s">
        <v>72</v>
      </c>
      <c r="B77" s="29">
        <f>'[1]Sheet BANKS'!B79</f>
        <v>146465724.53999996</v>
      </c>
      <c r="C77" s="29">
        <f>'[1]Sheet BANKS'!C79</f>
        <v>392265384.956963</v>
      </c>
      <c r="D77" s="29">
        <f>'[1]Sheet BANKS'!D79</f>
        <v>0</v>
      </c>
      <c r="E77" s="29">
        <f>'[1]Sheet BANKS'!E79</f>
        <v>0</v>
      </c>
      <c r="F77" s="29">
        <f>'[1]Sheet BANKS'!F79</f>
        <v>0</v>
      </c>
      <c r="G77" s="29">
        <f>'[1]Sheet BANKS'!G79</f>
        <v>28367</v>
      </c>
      <c r="H77" s="29">
        <f>'[1]Sheet BANKS'!H79</f>
        <v>0</v>
      </c>
      <c r="I77" s="27">
        <f>'[1]Sheet BANKS'!I79</f>
        <v>538759476.49696302</v>
      </c>
      <c r="J77" s="16">
        <f t="shared" si="6"/>
        <v>538759476.49696302</v>
      </c>
      <c r="K77" s="25">
        <f t="shared" si="5"/>
        <v>0</v>
      </c>
    </row>
    <row r="78" spans="1:16" x14ac:dyDescent="0.3">
      <c r="A78" s="23" t="s">
        <v>73</v>
      </c>
      <c r="B78" s="29">
        <f>'[1]Sheet BANKS'!B80</f>
        <v>228644509.50000003</v>
      </c>
      <c r="C78" s="29">
        <f>'[1]Sheet BANKS'!C80</f>
        <v>454425127.94</v>
      </c>
      <c r="D78" s="29">
        <f>'[1]Sheet BANKS'!D80</f>
        <v>0</v>
      </c>
      <c r="E78" s="29">
        <f>'[1]Sheet BANKS'!E80</f>
        <v>47875268</v>
      </c>
      <c r="F78" s="29">
        <f>'[1]Sheet BANKS'!F80</f>
        <v>0</v>
      </c>
      <c r="G78" s="29">
        <f>'[1]Sheet BANKS'!G80</f>
        <v>72663</v>
      </c>
      <c r="H78" s="29">
        <f>'[1]Sheet BANKS'!H80</f>
        <v>0</v>
      </c>
      <c r="I78" s="27">
        <f>'[1]Sheet BANKS'!I80</f>
        <v>731017568.44000006</v>
      </c>
      <c r="J78" s="16">
        <f t="shared" si="6"/>
        <v>731017568.44000006</v>
      </c>
      <c r="K78" s="25">
        <f t="shared" si="5"/>
        <v>0</v>
      </c>
    </row>
    <row r="79" spans="1:16" x14ac:dyDescent="0.3">
      <c r="A79" s="23" t="s">
        <v>74</v>
      </c>
      <c r="B79" s="29">
        <f>'[1]Sheet BANKS'!B81</f>
        <v>58036732.849999994</v>
      </c>
      <c r="C79" s="29">
        <f>'[1]Sheet BANKS'!C81</f>
        <v>68790475.299999997</v>
      </c>
      <c r="D79" s="29">
        <f>'[1]Sheet BANKS'!D81</f>
        <v>0</v>
      </c>
      <c r="E79" s="29">
        <f>'[1]Sheet BANKS'!E81</f>
        <v>30910268</v>
      </c>
      <c r="F79" s="29">
        <f>'[1]Sheet BANKS'!F81</f>
        <v>0</v>
      </c>
      <c r="G79" s="29">
        <f>'[1]Sheet BANKS'!G81</f>
        <v>26364355.309999999</v>
      </c>
      <c r="H79" s="29">
        <f>'[1]Sheet BANKS'!H81</f>
        <v>0</v>
      </c>
      <c r="I79" s="27">
        <f>'[1]Sheet BANKS'!I81</f>
        <v>184101831.45999998</v>
      </c>
      <c r="J79" s="16">
        <f t="shared" si="6"/>
        <v>184101831.45999998</v>
      </c>
      <c r="K79" s="25">
        <f t="shared" si="5"/>
        <v>0</v>
      </c>
    </row>
    <row r="80" spans="1:16" x14ac:dyDescent="0.3">
      <c r="A80" s="23" t="s">
        <v>75</v>
      </c>
      <c r="B80" s="29">
        <f>'[1]Sheet BANKS'!B82</f>
        <v>1744157467.8895261</v>
      </c>
      <c r="C80" s="29">
        <f>'[1]Sheet BANKS'!C82</f>
        <v>1516473546.495306</v>
      </c>
      <c r="D80" s="29">
        <f>'[1]Sheet BANKS'!D82</f>
        <v>21287109.460000001</v>
      </c>
      <c r="E80" s="29">
        <f>'[1]Sheet BANKS'!E82</f>
        <v>512750089.19999999</v>
      </c>
      <c r="F80" s="29">
        <f>'[1]Sheet BANKS'!F82</f>
        <v>0</v>
      </c>
      <c r="G80" s="29">
        <f>'[1]Sheet BANKS'!G82</f>
        <v>301583686.19631994</v>
      </c>
      <c r="H80" s="29">
        <f>'[1]Sheet BANKS'!H82</f>
        <v>0</v>
      </c>
      <c r="I80" s="27">
        <f>'[1]Sheet BANKS'!I82</f>
        <v>4096251899.2411523</v>
      </c>
      <c r="J80" s="16">
        <f t="shared" si="6"/>
        <v>4096251899.2411523</v>
      </c>
      <c r="K80" s="25">
        <f t="shared" si="5"/>
        <v>0</v>
      </c>
    </row>
    <row r="81" spans="1:13" x14ac:dyDescent="0.3">
      <c r="A81" s="23" t="s">
        <v>76</v>
      </c>
      <c r="B81" s="29">
        <f>'[1]Sheet BANKS'!B83</f>
        <v>813177669.98197198</v>
      </c>
      <c r="C81" s="29">
        <f>'[1]Sheet BANKS'!C83</f>
        <v>1230432025.1251619</v>
      </c>
      <c r="D81" s="29">
        <f>'[1]Sheet BANKS'!D83</f>
        <v>0</v>
      </c>
      <c r="E81" s="29">
        <f>'[1]Sheet BANKS'!E83</f>
        <v>520634506</v>
      </c>
      <c r="F81" s="29">
        <f>'[1]Sheet BANKS'!F83</f>
        <v>0</v>
      </c>
      <c r="G81" s="29">
        <f>'[1]Sheet BANKS'!G83</f>
        <v>127547126.04000001</v>
      </c>
      <c r="H81" s="29">
        <f>'[1]Sheet BANKS'!H83</f>
        <v>0</v>
      </c>
      <c r="I81" s="27">
        <f>'[1]Sheet BANKS'!I83</f>
        <v>2691791327.1471338</v>
      </c>
      <c r="J81" s="16">
        <f t="shared" si="6"/>
        <v>2691791327.1471338</v>
      </c>
      <c r="K81" s="25">
        <f t="shared" si="5"/>
        <v>0</v>
      </c>
    </row>
    <row r="82" spans="1:13" x14ac:dyDescent="0.3">
      <c r="A82" s="23" t="s">
        <v>77</v>
      </c>
      <c r="B82" s="29">
        <f>'[1]Sheet BANKS'!B84</f>
        <v>581135954.51999998</v>
      </c>
      <c r="C82" s="29">
        <f>'[1]Sheet BANKS'!C84</f>
        <v>67278286.920000002</v>
      </c>
      <c r="D82" s="29">
        <f>'[1]Sheet BANKS'!D84</f>
        <v>0</v>
      </c>
      <c r="E82" s="29">
        <f>'[1]Sheet BANKS'!E84</f>
        <v>25751593</v>
      </c>
      <c r="F82" s="29">
        <f>'[1]Sheet BANKS'!F84</f>
        <v>0</v>
      </c>
      <c r="G82" s="29">
        <f>'[1]Sheet BANKS'!G84</f>
        <v>145525075.41</v>
      </c>
      <c r="H82" s="29">
        <f>'[1]Sheet BANKS'!H84</f>
        <v>0</v>
      </c>
      <c r="I82" s="27">
        <f>'[1]Sheet BANKS'!I84</f>
        <v>819690909.8499999</v>
      </c>
      <c r="J82" s="16">
        <f t="shared" si="6"/>
        <v>819690909.8499999</v>
      </c>
      <c r="K82" s="25">
        <f t="shared" si="5"/>
        <v>0</v>
      </c>
    </row>
    <row r="83" spans="1:13" x14ac:dyDescent="0.3">
      <c r="A83" s="23" t="s">
        <v>78</v>
      </c>
      <c r="B83" s="29">
        <f>'[1]Sheet BANKS'!B85</f>
        <v>24844289.870000001</v>
      </c>
      <c r="C83" s="29">
        <f>'[1]Sheet BANKS'!C85</f>
        <v>27519530.23</v>
      </c>
      <c r="D83" s="29">
        <f>'[1]Sheet BANKS'!D85</f>
        <v>0</v>
      </c>
      <c r="E83" s="29">
        <f>'[1]Sheet BANKS'!E85</f>
        <v>6485468</v>
      </c>
      <c r="F83" s="29">
        <f>'[1]Sheet BANKS'!F85</f>
        <v>0</v>
      </c>
      <c r="G83" s="29">
        <f>'[1]Sheet BANKS'!G85</f>
        <v>0</v>
      </c>
      <c r="H83" s="29">
        <f>'[1]Sheet BANKS'!H85</f>
        <v>0</v>
      </c>
      <c r="I83" s="27">
        <f>'[1]Sheet BANKS'!I85</f>
        <v>58849288.100000001</v>
      </c>
      <c r="J83" s="16">
        <f t="shared" si="6"/>
        <v>58849288.100000001</v>
      </c>
      <c r="K83" s="25">
        <f t="shared" si="5"/>
        <v>0</v>
      </c>
    </row>
    <row r="84" spans="1:13" x14ac:dyDescent="0.3">
      <c r="A84" s="23" t="s">
        <v>28</v>
      </c>
      <c r="B84" s="29">
        <f>'[1]Sheet BANKS'!B86</f>
        <v>2696919074.1784425</v>
      </c>
      <c r="C84" s="29">
        <f>'[1]Sheet BANKS'!C86</f>
        <v>7815747039.6304445</v>
      </c>
      <c r="D84" s="29">
        <f>'[1]Sheet BANKS'!D86</f>
        <v>29991634</v>
      </c>
      <c r="E84" s="29">
        <f>'[1]Sheet BANKS'!E86</f>
        <v>390695194.816939</v>
      </c>
      <c r="F84" s="29">
        <f>'[1]Sheet BANKS'!F86</f>
        <v>0</v>
      </c>
      <c r="G84" s="29">
        <f>'[1]Sheet BANKS'!G86</f>
        <v>1932134642.1911409</v>
      </c>
      <c r="H84" s="29">
        <f>'[1]Sheet BANKS'!H86</f>
        <v>0</v>
      </c>
      <c r="I84" s="27">
        <f>'[1]Sheet BANKS'!I86</f>
        <v>12865487584.816967</v>
      </c>
      <c r="J84" s="16">
        <f t="shared" si="6"/>
        <v>12865487584.816967</v>
      </c>
      <c r="K84" s="25">
        <f t="shared" si="5"/>
        <v>0</v>
      </c>
    </row>
    <row r="85" spans="1:13" customFormat="1" x14ac:dyDescent="0.3">
      <c r="A85" s="19"/>
      <c r="B85" s="20"/>
      <c r="C85" s="20"/>
      <c r="D85" s="20"/>
      <c r="E85" s="20"/>
      <c r="F85" s="20"/>
      <c r="G85" s="20"/>
      <c r="H85" s="20"/>
      <c r="I85" s="30"/>
      <c r="J85" s="16"/>
      <c r="K85" s="25">
        <f t="shared" si="5"/>
        <v>0</v>
      </c>
    </row>
    <row r="86" spans="1:13" x14ac:dyDescent="0.3">
      <c r="A86" s="23" t="s">
        <v>79</v>
      </c>
      <c r="B86" s="24">
        <f>'[1]Sheet BANKS'!B88</f>
        <v>283359636.52682501</v>
      </c>
      <c r="C86" s="24">
        <f>'[1]Sheet BANKS'!C88</f>
        <v>642378588.21819389</v>
      </c>
      <c r="D86" s="24">
        <f>'[1]Sheet BANKS'!D88</f>
        <v>0</v>
      </c>
      <c r="E86" s="24">
        <f>'[1]Sheet BANKS'!E88</f>
        <v>10378521</v>
      </c>
      <c r="F86" s="24">
        <f>'[1]Sheet BANKS'!F88</f>
        <v>0</v>
      </c>
      <c r="G86" s="24">
        <f>'[1]Sheet BANKS'!G88</f>
        <v>349035932.30802202</v>
      </c>
      <c r="H86" s="24">
        <f>'[1]Sheet BANKS'!H88</f>
        <v>0</v>
      </c>
      <c r="I86" s="24">
        <f>'[1]Sheet BANKS'!I88+0</f>
        <v>1285152678.0530407</v>
      </c>
      <c r="J86" s="16">
        <f>B86+C86+D86+E86+G86+H86</f>
        <v>1285152678.053041</v>
      </c>
      <c r="K86" s="25">
        <f t="shared" si="5"/>
        <v>0</v>
      </c>
    </row>
    <row r="87" spans="1:13" x14ac:dyDescent="0.3">
      <c r="A87" s="26" t="s">
        <v>19</v>
      </c>
      <c r="B87" s="29"/>
      <c r="C87" s="29"/>
      <c r="D87" s="29"/>
      <c r="E87" s="29"/>
      <c r="F87" s="29"/>
      <c r="G87" s="29"/>
      <c r="H87" s="29"/>
      <c r="I87" s="27"/>
      <c r="J87" s="16"/>
      <c r="K87" s="25">
        <f t="shared" si="5"/>
        <v>0</v>
      </c>
    </row>
    <row r="88" spans="1:13" x14ac:dyDescent="0.3">
      <c r="A88" s="23" t="s">
        <v>80</v>
      </c>
      <c r="B88" s="29">
        <f>'[1]Sheet BANKS'!B90</f>
        <v>52580348.456750996</v>
      </c>
      <c r="C88" s="29">
        <f>'[1]Sheet BANKS'!C90</f>
        <v>359903769.98858088</v>
      </c>
      <c r="D88" s="29">
        <f>'[1]Sheet BANKS'!D90</f>
        <v>0</v>
      </c>
      <c r="E88" s="29">
        <f>'[1]Sheet BANKS'!E90</f>
        <v>838511</v>
      </c>
      <c r="F88" s="29">
        <f>'[1]Sheet BANKS'!F90</f>
        <v>0</v>
      </c>
      <c r="G88" s="29">
        <f>'[1]Sheet BANKS'!G90</f>
        <v>84909071.730000004</v>
      </c>
      <c r="H88" s="29">
        <f>'[1]Sheet BANKS'!H90</f>
        <v>0</v>
      </c>
      <c r="I88" s="27">
        <f>'[1]Sheet BANKS'!I90</f>
        <v>498231701.17533189</v>
      </c>
      <c r="J88" s="16">
        <f t="shared" ref="J88:J94" si="7">B88+C88+D88+E88+G88+H88</f>
        <v>498231701.17533189</v>
      </c>
      <c r="K88" s="25">
        <f t="shared" si="5"/>
        <v>0</v>
      </c>
    </row>
    <row r="89" spans="1:13" x14ac:dyDescent="0.3">
      <c r="A89" s="23" t="s">
        <v>81</v>
      </c>
      <c r="B89" s="29">
        <f>'[1]Sheet BANKS'!B91</f>
        <v>956601.63</v>
      </c>
      <c r="C89" s="29">
        <f>'[1]Sheet BANKS'!C91</f>
        <v>3530200.92</v>
      </c>
      <c r="D89" s="29">
        <f>'[1]Sheet BANKS'!D91</f>
        <v>0</v>
      </c>
      <c r="E89" s="29">
        <f>'[1]Sheet BANKS'!E91</f>
        <v>0</v>
      </c>
      <c r="F89" s="29">
        <f>'[1]Sheet BANKS'!F91</f>
        <v>0</v>
      </c>
      <c r="G89" s="29">
        <f>'[1]Sheet BANKS'!G91</f>
        <v>238603159.62</v>
      </c>
      <c r="H89" s="29">
        <f>'[1]Sheet BANKS'!H91</f>
        <v>0</v>
      </c>
      <c r="I89" s="27">
        <f>'[1]Sheet BANKS'!I91</f>
        <v>243089962.17000002</v>
      </c>
      <c r="J89" s="16">
        <f t="shared" si="7"/>
        <v>243089962.17000002</v>
      </c>
      <c r="K89" s="25">
        <f t="shared" si="5"/>
        <v>0</v>
      </c>
    </row>
    <row r="90" spans="1:13" x14ac:dyDescent="0.3">
      <c r="A90" s="23" t="s">
        <v>82</v>
      </c>
      <c r="B90" s="29">
        <f>'[1]Sheet BANKS'!B92</f>
        <v>1047899.65</v>
      </c>
      <c r="C90" s="29">
        <f>'[1]Sheet BANKS'!C92</f>
        <v>135865761</v>
      </c>
      <c r="D90" s="29">
        <f>'[1]Sheet BANKS'!D92</f>
        <v>0</v>
      </c>
      <c r="E90" s="29">
        <f>'[1]Sheet BANKS'!E92</f>
        <v>0</v>
      </c>
      <c r="F90" s="29">
        <f>'[1]Sheet BANKS'!F92</f>
        <v>0</v>
      </c>
      <c r="G90" s="29">
        <f>'[1]Sheet BANKS'!G92</f>
        <v>24095</v>
      </c>
      <c r="H90" s="29">
        <f>'[1]Sheet BANKS'!H92</f>
        <v>0</v>
      </c>
      <c r="I90" s="27">
        <f>'[1]Sheet BANKS'!I92</f>
        <v>136937755.65000001</v>
      </c>
      <c r="J90" s="16">
        <f t="shared" si="7"/>
        <v>136937755.65000001</v>
      </c>
      <c r="K90" s="25">
        <f t="shared" si="5"/>
        <v>0</v>
      </c>
    </row>
    <row r="91" spans="1:13" x14ac:dyDescent="0.3">
      <c r="A91" s="23" t="s">
        <v>83</v>
      </c>
      <c r="B91" s="29">
        <f>'[1]Sheet BANKS'!B93</f>
        <v>31146972.770000003</v>
      </c>
      <c r="C91" s="29">
        <f>'[1]Sheet BANKS'!C93</f>
        <v>27391650.880000006</v>
      </c>
      <c r="D91" s="29">
        <f>'[1]Sheet BANKS'!D93</f>
        <v>0</v>
      </c>
      <c r="E91" s="29">
        <f>'[1]Sheet BANKS'!E93</f>
        <v>1499592</v>
      </c>
      <c r="F91" s="29">
        <f>'[1]Sheet BANKS'!F93</f>
        <v>0</v>
      </c>
      <c r="G91" s="29">
        <f>'[1]Sheet BANKS'!G93</f>
        <v>279036.01</v>
      </c>
      <c r="H91" s="29">
        <f>'[1]Sheet BANKS'!H93</f>
        <v>0</v>
      </c>
      <c r="I91" s="27">
        <f>'[1]Sheet BANKS'!I93</f>
        <v>60317251.660000004</v>
      </c>
      <c r="J91" s="16">
        <f t="shared" si="7"/>
        <v>60317251.660000004</v>
      </c>
      <c r="K91" s="25">
        <f t="shared" si="5"/>
        <v>0</v>
      </c>
    </row>
    <row r="92" spans="1:13" x14ac:dyDescent="0.3">
      <c r="A92" s="23" t="s">
        <v>84</v>
      </c>
      <c r="B92" s="29">
        <f>'[1]Sheet BANKS'!B94</f>
        <v>34745259.68</v>
      </c>
      <c r="C92" s="29">
        <f>'[1]Sheet BANKS'!C94</f>
        <v>44024628.759999998</v>
      </c>
      <c r="D92" s="29">
        <f>'[1]Sheet BANKS'!D94</f>
        <v>0</v>
      </c>
      <c r="E92" s="29">
        <f>'[1]Sheet BANKS'!E94</f>
        <v>1669347</v>
      </c>
      <c r="F92" s="29">
        <f>'[1]Sheet BANKS'!F94</f>
        <v>0</v>
      </c>
      <c r="G92" s="29">
        <f>'[1]Sheet BANKS'!G94</f>
        <v>8477414.0399999991</v>
      </c>
      <c r="H92" s="29">
        <f>'[1]Sheet BANKS'!H94</f>
        <v>0</v>
      </c>
      <c r="I92" s="27">
        <f>'[1]Sheet BANKS'!I94</f>
        <v>88916649.479999989</v>
      </c>
      <c r="J92" s="16">
        <f t="shared" si="7"/>
        <v>88916649.479999989</v>
      </c>
      <c r="K92" s="25">
        <f t="shared" si="5"/>
        <v>0</v>
      </c>
    </row>
    <row r="93" spans="1:13" x14ac:dyDescent="0.3">
      <c r="A93" s="23" t="s">
        <v>85</v>
      </c>
      <c r="B93" s="29">
        <f>'[1]Sheet BANKS'!B95</f>
        <v>41790045.809999995</v>
      </c>
      <c r="C93" s="29">
        <f>'[1]Sheet BANKS'!C95</f>
        <v>2046669.49</v>
      </c>
      <c r="D93" s="29">
        <f>'[1]Sheet BANKS'!D95</f>
        <v>0</v>
      </c>
      <c r="E93" s="29">
        <f>'[1]Sheet BANKS'!E95</f>
        <v>1820913</v>
      </c>
      <c r="F93" s="29">
        <f>'[1]Sheet BANKS'!F95</f>
        <v>0</v>
      </c>
      <c r="G93" s="29">
        <f>'[1]Sheet BANKS'!G95</f>
        <v>9408731</v>
      </c>
      <c r="H93" s="29">
        <f>'[1]Sheet BANKS'!H95</f>
        <v>0</v>
      </c>
      <c r="I93" s="27">
        <f>'[1]Sheet BANKS'!I95</f>
        <v>55066359.299999997</v>
      </c>
      <c r="J93" s="16">
        <f t="shared" si="7"/>
        <v>55066359.299999997</v>
      </c>
      <c r="K93" s="25">
        <f t="shared" si="5"/>
        <v>0</v>
      </c>
    </row>
    <row r="94" spans="1:13" x14ac:dyDescent="0.3">
      <c r="A94" s="23" t="s">
        <v>28</v>
      </c>
      <c r="B94" s="29">
        <f>'[1]Sheet BANKS'!B96</f>
        <v>121092508.530074</v>
      </c>
      <c r="C94" s="29">
        <f>'[1]Sheet BANKS'!C96</f>
        <v>69615907.179612994</v>
      </c>
      <c r="D94" s="29">
        <f>'[1]Sheet BANKS'!D96</f>
        <v>0</v>
      </c>
      <c r="E94" s="29">
        <f>'[1]Sheet BANKS'!E96</f>
        <v>4550158</v>
      </c>
      <c r="F94" s="29">
        <f>'[1]Sheet BANKS'!F96</f>
        <v>0</v>
      </c>
      <c r="G94" s="29">
        <f>'[1]Sheet BANKS'!G96</f>
        <v>7334424.9080219995</v>
      </c>
      <c r="H94" s="29">
        <f>'[1]Sheet BANKS'!H96</f>
        <v>0</v>
      </c>
      <c r="I94" s="27">
        <f>'[1]Sheet BANKS'!I96</f>
        <v>202592998.61770898</v>
      </c>
      <c r="J94" s="16">
        <f t="shared" si="7"/>
        <v>202592998.61770898</v>
      </c>
      <c r="K94" s="25">
        <f t="shared" si="5"/>
        <v>0</v>
      </c>
    </row>
    <row r="95" spans="1:13" customFormat="1" x14ac:dyDescent="0.3">
      <c r="A95" s="19"/>
      <c r="B95" s="20"/>
      <c r="C95" s="20"/>
      <c r="D95" s="20"/>
      <c r="E95" s="20"/>
      <c r="F95" s="20"/>
      <c r="G95" s="20"/>
      <c r="H95" s="20"/>
      <c r="I95" s="30"/>
      <c r="J95" s="16"/>
      <c r="K95" s="25">
        <f t="shared" si="5"/>
        <v>0</v>
      </c>
      <c r="M95" s="31"/>
    </row>
    <row r="96" spans="1:13" x14ac:dyDescent="0.3">
      <c r="A96" s="23" t="s">
        <v>86</v>
      </c>
      <c r="B96" s="24">
        <f>'[1]Sheet BANKS'!B98</f>
        <v>3848531820.6587229</v>
      </c>
      <c r="C96" s="24">
        <f>'[1]Sheet BANKS'!C98</f>
        <v>14280959048.94455</v>
      </c>
      <c r="D96" s="24">
        <f>'[1]Sheet BANKS'!D98</f>
        <v>2231172.62</v>
      </c>
      <c r="E96" s="24">
        <f>'[1]Sheet BANKS'!E98</f>
        <v>66235434</v>
      </c>
      <c r="F96" s="24">
        <f>'[1]Sheet BANKS'!F98</f>
        <v>0</v>
      </c>
      <c r="G96" s="24">
        <f>'[1]Sheet BANKS'!G98</f>
        <v>2469962338.0127077</v>
      </c>
      <c r="H96" s="24">
        <f>'[1]Sheet BANKS'!H98</f>
        <v>4522029978.9514999</v>
      </c>
      <c r="I96" s="24">
        <f>'[1]Sheet BANKS'!I98-0</f>
        <v>25189949793.187477</v>
      </c>
      <c r="J96" s="16">
        <f>B96+C96+D96+E96+G96+H96</f>
        <v>25189949793.187477</v>
      </c>
      <c r="K96" s="25">
        <f t="shared" si="5"/>
        <v>0</v>
      </c>
      <c r="L96" s="16"/>
    </row>
    <row r="97" spans="1:12" x14ac:dyDescent="0.3">
      <c r="A97" s="26" t="s">
        <v>19</v>
      </c>
      <c r="B97" s="29"/>
      <c r="C97" s="29"/>
      <c r="D97" s="29"/>
      <c r="E97" s="29"/>
      <c r="F97" s="29"/>
      <c r="G97" s="29"/>
      <c r="H97" s="29"/>
      <c r="I97" s="27"/>
      <c r="J97" s="16"/>
      <c r="K97" s="25">
        <f t="shared" si="5"/>
        <v>0</v>
      </c>
    </row>
    <row r="98" spans="1:12" x14ac:dyDescent="0.3">
      <c r="A98" s="23" t="s">
        <v>87</v>
      </c>
      <c r="B98" s="29">
        <f>'[1]Sheet BANKS'!B100</f>
        <v>3951649.46</v>
      </c>
      <c r="C98" s="29">
        <f>'[1]Sheet BANKS'!C100</f>
        <v>5860706.9800000004</v>
      </c>
      <c r="D98" s="29">
        <f>'[1]Sheet BANKS'!D100</f>
        <v>0</v>
      </c>
      <c r="E98" s="29">
        <f>'[1]Sheet BANKS'!E100</f>
        <v>0</v>
      </c>
      <c r="F98" s="29">
        <f>'[1]Sheet BANKS'!F100</f>
        <v>0</v>
      </c>
      <c r="G98" s="29">
        <f>'[1]Sheet BANKS'!G100</f>
        <v>10098</v>
      </c>
      <c r="H98" s="29">
        <f>'[1]Sheet BANKS'!H100</f>
        <v>19292000</v>
      </c>
      <c r="I98" s="27">
        <f>'[1]Sheet BANKS'!I100</f>
        <v>29114454.440000001</v>
      </c>
      <c r="J98" s="16">
        <f t="shared" ref="J98:J105" si="8">B98+C98+D98+E98+G98+H98</f>
        <v>29114454.440000001</v>
      </c>
      <c r="K98" s="25">
        <f t="shared" si="5"/>
        <v>0</v>
      </c>
    </row>
    <row r="99" spans="1:12" x14ac:dyDescent="0.3">
      <c r="A99" s="23" t="s">
        <v>88</v>
      </c>
      <c r="B99" s="29">
        <f>'[1]Sheet BANKS'!B101</f>
        <v>117499546.65000002</v>
      </c>
      <c r="C99" s="29">
        <f>'[1]Sheet BANKS'!C101</f>
        <v>115835116.96000001</v>
      </c>
      <c r="D99" s="29">
        <f>'[1]Sheet BANKS'!D101</f>
        <v>0</v>
      </c>
      <c r="E99" s="29">
        <f>'[1]Sheet BANKS'!E101</f>
        <v>0</v>
      </c>
      <c r="F99" s="29">
        <f>'[1]Sheet BANKS'!F101</f>
        <v>0</v>
      </c>
      <c r="G99" s="29">
        <f>'[1]Sheet BANKS'!G101</f>
        <v>171.01</v>
      </c>
      <c r="H99" s="29">
        <f>'[1]Sheet BANKS'!H101</f>
        <v>119095000</v>
      </c>
      <c r="I99" s="27">
        <f>'[1]Sheet BANKS'!I101</f>
        <v>352429834.62</v>
      </c>
      <c r="J99" s="16">
        <f t="shared" si="8"/>
        <v>352429834.62</v>
      </c>
      <c r="K99" s="25">
        <f t="shared" si="5"/>
        <v>0</v>
      </c>
      <c r="L99" s="16"/>
    </row>
    <row r="100" spans="1:12" x14ac:dyDescent="0.3">
      <c r="A100" s="23" t="s">
        <v>89</v>
      </c>
      <c r="B100" s="29">
        <f>'[1]Sheet BANKS'!B102</f>
        <v>12865518.710011</v>
      </c>
      <c r="C100" s="29">
        <f>'[1]Sheet BANKS'!C102</f>
        <v>2069356648.0741961</v>
      </c>
      <c r="D100" s="29">
        <f>'[1]Sheet BANKS'!D102</f>
        <v>0</v>
      </c>
      <c r="E100" s="29">
        <f>'[1]Sheet BANKS'!E102</f>
        <v>0</v>
      </c>
      <c r="F100" s="29">
        <f>'[1]Sheet BANKS'!F102</f>
        <v>0</v>
      </c>
      <c r="G100" s="29">
        <f>'[1]Sheet BANKS'!G102</f>
        <v>78846221.5</v>
      </c>
      <c r="H100" s="29">
        <f>'[1]Sheet BANKS'!H102</f>
        <v>0</v>
      </c>
      <c r="I100" s="27">
        <f>'[1]Sheet BANKS'!I102</f>
        <v>2161068388.2842073</v>
      </c>
      <c r="J100" s="16">
        <f t="shared" si="8"/>
        <v>2161068388.2842073</v>
      </c>
      <c r="K100" s="25">
        <f t="shared" si="5"/>
        <v>0</v>
      </c>
    </row>
    <row r="101" spans="1:12" x14ac:dyDescent="0.3">
      <c r="A101" s="23" t="s">
        <v>90</v>
      </c>
      <c r="B101" s="29">
        <f>'[1]Sheet BANKS'!B103</f>
        <v>9179.61</v>
      </c>
      <c r="C101" s="29">
        <f>'[1]Sheet BANKS'!C103</f>
        <v>0</v>
      </c>
      <c r="D101" s="29">
        <f>'[1]Sheet BANKS'!D103</f>
        <v>0</v>
      </c>
      <c r="E101" s="29">
        <f>'[1]Sheet BANKS'!E103</f>
        <v>0</v>
      </c>
      <c r="F101" s="29">
        <f>'[1]Sheet BANKS'!F103</f>
        <v>0</v>
      </c>
      <c r="G101" s="29">
        <f>'[1]Sheet BANKS'!G103</f>
        <v>0</v>
      </c>
      <c r="H101" s="29">
        <f>'[1]Sheet BANKS'!H103</f>
        <v>0</v>
      </c>
      <c r="I101" s="27">
        <f>'[1]Sheet BANKS'!I103</f>
        <v>9179.61</v>
      </c>
      <c r="J101" s="16">
        <f t="shared" si="8"/>
        <v>9179.61</v>
      </c>
      <c r="K101" s="25">
        <f t="shared" si="5"/>
        <v>0</v>
      </c>
    </row>
    <row r="102" spans="1:12" x14ac:dyDescent="0.3">
      <c r="A102" s="23" t="s">
        <v>91</v>
      </c>
      <c r="B102" s="29">
        <f>'[1]Sheet BANKS'!B104</f>
        <v>313143339.07999998</v>
      </c>
      <c r="C102" s="29">
        <f>'[1]Sheet BANKS'!C104</f>
        <v>198517357.92000002</v>
      </c>
      <c r="D102" s="29">
        <f>'[1]Sheet BANKS'!D104</f>
        <v>0</v>
      </c>
      <c r="E102" s="29">
        <f>'[1]Sheet BANKS'!E104</f>
        <v>0</v>
      </c>
      <c r="F102" s="29">
        <f>'[1]Sheet BANKS'!F104</f>
        <v>0</v>
      </c>
      <c r="G102" s="29">
        <f>'[1]Sheet BANKS'!G104</f>
        <v>340441409.9325</v>
      </c>
      <c r="H102" s="29">
        <f>'[1]Sheet BANKS'!H104</f>
        <v>0</v>
      </c>
      <c r="I102" s="27">
        <f>'[1]Sheet BANKS'!I104</f>
        <v>852102106.9325</v>
      </c>
      <c r="J102" s="16">
        <f t="shared" si="8"/>
        <v>852102106.9325</v>
      </c>
      <c r="K102" s="25">
        <f t="shared" si="5"/>
        <v>0</v>
      </c>
    </row>
    <row r="103" spans="1:12" x14ac:dyDescent="0.3">
      <c r="A103" s="23" t="s">
        <v>92</v>
      </c>
      <c r="B103" s="29">
        <f>'[1]Sheet BANKS'!B105</f>
        <v>635658825.34097195</v>
      </c>
      <c r="C103" s="29">
        <f>'[1]Sheet BANKS'!C105</f>
        <v>4930982924.1795959</v>
      </c>
      <c r="D103" s="29">
        <f>'[1]Sheet BANKS'!D105</f>
        <v>0</v>
      </c>
      <c r="E103" s="29">
        <f>'[1]Sheet BANKS'!E105</f>
        <v>0</v>
      </c>
      <c r="F103" s="29">
        <f>'[1]Sheet BANKS'!F105</f>
        <v>0</v>
      </c>
      <c r="G103" s="29">
        <f>'[1]Sheet BANKS'!G105</f>
        <v>488074093.38499999</v>
      </c>
      <c r="H103" s="29">
        <f>'[1]Sheet BANKS'!H105</f>
        <v>650069397.80700004</v>
      </c>
      <c r="I103" s="27">
        <f>'[1]Sheet BANKS'!I105</f>
        <v>6704785240.7125683</v>
      </c>
      <c r="J103" s="16">
        <f t="shared" si="8"/>
        <v>6704785240.7125683</v>
      </c>
      <c r="K103" s="25">
        <f t="shared" si="5"/>
        <v>0</v>
      </c>
      <c r="L103" s="16"/>
    </row>
    <row r="104" spans="1:12" x14ac:dyDescent="0.3">
      <c r="A104" s="23" t="s">
        <v>93</v>
      </c>
      <c r="B104" s="29">
        <f>'[1]Sheet BANKS'!B106</f>
        <v>50838288.169999994</v>
      </c>
      <c r="C104" s="29">
        <f>'[1]Sheet BANKS'!C106</f>
        <v>347536425.89999998</v>
      </c>
      <c r="D104" s="29">
        <f>'[1]Sheet BANKS'!D106</f>
        <v>0</v>
      </c>
      <c r="E104" s="29">
        <f>'[1]Sheet BANKS'!E106</f>
        <v>0</v>
      </c>
      <c r="F104" s="29">
        <f>'[1]Sheet BANKS'!F106</f>
        <v>0</v>
      </c>
      <c r="G104" s="29">
        <f>'[1]Sheet BANKS'!G106</f>
        <v>279</v>
      </c>
      <c r="H104" s="29">
        <f>'[1]Sheet BANKS'!H106</f>
        <v>0</v>
      </c>
      <c r="I104" s="27">
        <f>'[1]Sheet BANKS'!I106-0.5</f>
        <v>398374992.56999999</v>
      </c>
      <c r="J104" s="16">
        <f t="shared" si="8"/>
        <v>398374993.06999999</v>
      </c>
      <c r="K104" s="25">
        <f t="shared" si="5"/>
        <v>-0.5</v>
      </c>
    </row>
    <row r="105" spans="1:12" x14ac:dyDescent="0.3">
      <c r="A105" s="23" t="s">
        <v>28</v>
      </c>
      <c r="B105" s="29">
        <f>'[1]Sheet BANKS'!B107</f>
        <v>2714565473.6377401</v>
      </c>
      <c r="C105" s="29">
        <f>'[1]Sheet BANKS'!C107</f>
        <v>6612869868.9307566</v>
      </c>
      <c r="D105" s="29">
        <f>'[1]Sheet BANKS'!D107</f>
        <v>2231172.62</v>
      </c>
      <c r="E105" s="29">
        <f>'[1]Sheet BANKS'!E107</f>
        <v>66235434</v>
      </c>
      <c r="F105" s="29">
        <f>'[1]Sheet BANKS'!F107</f>
        <v>0</v>
      </c>
      <c r="G105" s="29">
        <f>'[1]Sheet BANKS'!G107</f>
        <v>1562590065.1852078</v>
      </c>
      <c r="H105" s="29">
        <f>'[1]Sheet BANKS'!H107</f>
        <v>3733573581.1444998</v>
      </c>
      <c r="I105" s="27">
        <f>'[1]Sheet BANKS'!I107</f>
        <v>14692065595.518204</v>
      </c>
      <c r="J105" s="16">
        <f t="shared" si="8"/>
        <v>14692065595.518204</v>
      </c>
      <c r="K105" s="25">
        <f t="shared" si="5"/>
        <v>0</v>
      </c>
    </row>
    <row r="106" spans="1:12" customFormat="1" x14ac:dyDescent="0.3">
      <c r="A106" s="19"/>
      <c r="B106" s="32"/>
      <c r="C106" s="32"/>
      <c r="D106" s="32"/>
      <c r="E106" s="32"/>
      <c r="F106" s="32"/>
      <c r="G106" s="32"/>
      <c r="H106" s="32"/>
      <c r="I106" s="32"/>
      <c r="J106" s="16"/>
      <c r="K106" s="25">
        <f t="shared" si="5"/>
        <v>0</v>
      </c>
    </row>
    <row r="107" spans="1:12" x14ac:dyDescent="0.3">
      <c r="A107" s="23" t="s">
        <v>94</v>
      </c>
      <c r="B107" s="24">
        <f>'[1]Sheet BANKS'!B109</f>
        <v>215378135.855802</v>
      </c>
      <c r="C107" s="24">
        <f>'[1]Sheet BANKS'!C109</f>
        <v>4178367822.9267116</v>
      </c>
      <c r="D107" s="24">
        <f>'[1]Sheet BANKS'!D109</f>
        <v>44888</v>
      </c>
      <c r="E107" s="24">
        <f>'[1]Sheet BANKS'!E109</f>
        <v>5162903</v>
      </c>
      <c r="F107" s="24">
        <f>'[1]Sheet BANKS'!F109</f>
        <v>0</v>
      </c>
      <c r="G107" s="24">
        <f>'[1]Sheet BANKS'!G109</f>
        <v>202822973.92552403</v>
      </c>
      <c r="H107" s="24">
        <f>'[1]Sheet BANKS'!H109</f>
        <v>0</v>
      </c>
      <c r="I107" s="24">
        <f>'[1]Sheet BANKS'!I109-0</f>
        <v>4601776723.7080374</v>
      </c>
      <c r="J107" s="16">
        <f>B107+C107+D107+E107+G107+H107</f>
        <v>4601776723.7080374</v>
      </c>
      <c r="K107" s="25">
        <f t="shared" si="5"/>
        <v>0</v>
      </c>
    </row>
    <row r="108" spans="1:12" x14ac:dyDescent="0.3">
      <c r="A108" s="26" t="s">
        <v>19</v>
      </c>
      <c r="B108" s="29"/>
      <c r="C108" s="29"/>
      <c r="D108" s="29"/>
      <c r="E108" s="29"/>
      <c r="F108" s="29"/>
      <c r="G108" s="29"/>
      <c r="H108" s="29"/>
      <c r="I108" s="27"/>
      <c r="J108" s="16"/>
      <c r="K108" s="25">
        <f t="shared" si="5"/>
        <v>0</v>
      </c>
    </row>
    <row r="109" spans="1:12" x14ac:dyDescent="0.3">
      <c r="A109" s="23" t="s">
        <v>95</v>
      </c>
      <c r="B109" s="29">
        <f>'[1]Sheet BANKS'!B111</f>
        <v>69576539.979999989</v>
      </c>
      <c r="C109" s="29">
        <f>'[1]Sheet BANKS'!C111</f>
        <v>1407101.9</v>
      </c>
      <c r="D109" s="29">
        <f>'[1]Sheet BANKS'!D111</f>
        <v>0</v>
      </c>
      <c r="E109" s="29">
        <f>'[1]Sheet BANKS'!E111</f>
        <v>0</v>
      </c>
      <c r="F109" s="29">
        <f>'[1]Sheet BANKS'!F111</f>
        <v>0</v>
      </c>
      <c r="G109" s="29">
        <f>'[1]Sheet BANKS'!G111</f>
        <v>951672.58</v>
      </c>
      <c r="H109" s="29">
        <f>'[1]Sheet BANKS'!H111</f>
        <v>0</v>
      </c>
      <c r="I109" s="27">
        <f>'[1]Sheet BANKS'!I111</f>
        <v>71935314.459999993</v>
      </c>
      <c r="J109" s="16">
        <f t="shared" ref="J109:J114" si="9">B109+C109+D109+E109+G109+H109</f>
        <v>71935314.459999993</v>
      </c>
      <c r="K109" s="25">
        <f t="shared" si="5"/>
        <v>0</v>
      </c>
    </row>
    <row r="110" spans="1:12" x14ac:dyDescent="0.3">
      <c r="A110" s="23" t="s">
        <v>96</v>
      </c>
      <c r="B110" s="29">
        <f>'[1]Sheet BANKS'!B112</f>
        <v>60421.599999999999</v>
      </c>
      <c r="C110" s="29">
        <f>'[1]Sheet BANKS'!C112</f>
        <v>108879.51</v>
      </c>
      <c r="D110" s="29">
        <f>'[1]Sheet BANKS'!D112</f>
        <v>0</v>
      </c>
      <c r="E110" s="29">
        <f>'[1]Sheet BANKS'!E112</f>
        <v>0</v>
      </c>
      <c r="F110" s="29">
        <f>'[1]Sheet BANKS'!F112</f>
        <v>0</v>
      </c>
      <c r="G110" s="29">
        <f>'[1]Sheet BANKS'!G112</f>
        <v>0</v>
      </c>
      <c r="H110" s="29">
        <f>'[1]Sheet BANKS'!H112</f>
        <v>0</v>
      </c>
      <c r="I110" s="27">
        <f>'[1]Sheet BANKS'!I112</f>
        <v>169301.11</v>
      </c>
      <c r="J110" s="16">
        <f t="shared" si="9"/>
        <v>169301.11</v>
      </c>
      <c r="K110" s="25">
        <f t="shared" si="5"/>
        <v>0</v>
      </c>
    </row>
    <row r="111" spans="1:12" x14ac:dyDescent="0.3">
      <c r="A111" s="23" t="s">
        <v>97</v>
      </c>
      <c r="B111" s="29">
        <f>'[1]Sheet BANKS'!B113</f>
        <v>1775359.95</v>
      </c>
      <c r="C111" s="29">
        <f>'[1]Sheet BANKS'!C113</f>
        <v>3839536881.9747601</v>
      </c>
      <c r="D111" s="29">
        <f>'[1]Sheet BANKS'!D113</f>
        <v>0</v>
      </c>
      <c r="E111" s="29">
        <f>'[1]Sheet BANKS'!E113</f>
        <v>0</v>
      </c>
      <c r="F111" s="29">
        <f>'[1]Sheet BANKS'!F113</f>
        <v>0</v>
      </c>
      <c r="G111" s="29">
        <f>'[1]Sheet BANKS'!G113</f>
        <v>192874619.34552401</v>
      </c>
      <c r="H111" s="29">
        <f>'[1]Sheet BANKS'!H113</f>
        <v>0</v>
      </c>
      <c r="I111" s="27">
        <f>'[1]Sheet BANKS'!I113</f>
        <v>4034186861.2702837</v>
      </c>
      <c r="J111" s="16">
        <f t="shared" si="9"/>
        <v>4034186861.2702837</v>
      </c>
      <c r="K111" s="25">
        <f t="shared" si="5"/>
        <v>0</v>
      </c>
    </row>
    <row r="112" spans="1:12" x14ac:dyDescent="0.3">
      <c r="A112" s="23" t="s">
        <v>98</v>
      </c>
      <c r="B112" s="29">
        <f>'[1]Sheet BANKS'!B114</f>
        <v>29755774.142003</v>
      </c>
      <c r="C112" s="29">
        <f>'[1]Sheet BANKS'!C114</f>
        <v>28711207.542729001</v>
      </c>
      <c r="D112" s="29">
        <f>'[1]Sheet BANKS'!D114</f>
        <v>0</v>
      </c>
      <c r="E112" s="29">
        <f>'[1]Sheet BANKS'!E114</f>
        <v>383276</v>
      </c>
      <c r="F112" s="29">
        <f>'[1]Sheet BANKS'!F114</f>
        <v>0</v>
      </c>
      <c r="G112" s="29">
        <f>'[1]Sheet BANKS'!G114</f>
        <v>127839</v>
      </c>
      <c r="H112" s="29">
        <f>'[1]Sheet BANKS'!H114</f>
        <v>0</v>
      </c>
      <c r="I112" s="27">
        <f>'[1]Sheet BANKS'!I114</f>
        <v>58978096.684732005</v>
      </c>
      <c r="J112" s="16">
        <f t="shared" si="9"/>
        <v>58978096.684732005</v>
      </c>
      <c r="K112" s="25">
        <f t="shared" si="5"/>
        <v>0</v>
      </c>
    </row>
    <row r="113" spans="1:14" x14ac:dyDescent="0.3">
      <c r="A113" s="23" t="s">
        <v>99</v>
      </c>
      <c r="B113" s="29">
        <f>'[1]Sheet BANKS'!B115</f>
        <v>5980379.8100000005</v>
      </c>
      <c r="C113" s="29">
        <f>'[1]Sheet BANKS'!C115</f>
        <v>3656921.35</v>
      </c>
      <c r="D113" s="29">
        <f>'[1]Sheet BANKS'!D115</f>
        <v>0</v>
      </c>
      <c r="E113" s="29">
        <f>'[1]Sheet BANKS'!E115</f>
        <v>0</v>
      </c>
      <c r="F113" s="29">
        <f>'[1]Sheet BANKS'!F115</f>
        <v>0</v>
      </c>
      <c r="G113" s="29">
        <f>'[1]Sheet BANKS'!G115</f>
        <v>0</v>
      </c>
      <c r="H113" s="29">
        <f>'[1]Sheet BANKS'!H115</f>
        <v>0</v>
      </c>
      <c r="I113" s="27">
        <f>'[1]Sheet BANKS'!I115</f>
        <v>9637301.1600000001</v>
      </c>
      <c r="J113" s="16">
        <f t="shared" si="9"/>
        <v>9637301.1600000001</v>
      </c>
      <c r="K113" s="25">
        <f t="shared" si="5"/>
        <v>0</v>
      </c>
    </row>
    <row r="114" spans="1:14" x14ac:dyDescent="0.3">
      <c r="A114" s="23" t="s">
        <v>28</v>
      </c>
      <c r="B114" s="29">
        <f>'[1]Sheet BANKS'!B116</f>
        <v>108229660.373799</v>
      </c>
      <c r="C114" s="29">
        <f>'[1]Sheet BANKS'!C116</f>
        <v>304946830.64922303</v>
      </c>
      <c r="D114" s="29">
        <f>'[1]Sheet BANKS'!D116</f>
        <v>44888</v>
      </c>
      <c r="E114" s="29">
        <f>'[1]Sheet BANKS'!E116</f>
        <v>4779627</v>
      </c>
      <c r="F114" s="29">
        <f>'[1]Sheet BANKS'!F116</f>
        <v>0</v>
      </c>
      <c r="G114" s="29">
        <f>'[1]Sheet BANKS'!G116</f>
        <v>8868843</v>
      </c>
      <c r="H114" s="29">
        <f>'[1]Sheet BANKS'!H116</f>
        <v>0</v>
      </c>
      <c r="I114" s="27">
        <f>'[1]Sheet BANKS'!I116</f>
        <v>426869849.02302206</v>
      </c>
      <c r="J114" s="16">
        <f t="shared" si="9"/>
        <v>426869849.02302206</v>
      </c>
      <c r="K114" s="25">
        <f t="shared" si="5"/>
        <v>0</v>
      </c>
    </row>
    <row r="115" spans="1:14" customFormat="1" x14ac:dyDescent="0.3">
      <c r="A115" s="19"/>
      <c r="B115" s="20"/>
      <c r="C115" s="20"/>
      <c r="D115" s="20"/>
      <c r="E115" s="20"/>
      <c r="F115" s="20"/>
      <c r="G115" s="20"/>
      <c r="H115" s="32"/>
      <c r="I115" s="30"/>
      <c r="J115" s="16"/>
      <c r="K115" s="25">
        <f t="shared" si="5"/>
        <v>0</v>
      </c>
    </row>
    <row r="116" spans="1:14" x14ac:dyDescent="0.3">
      <c r="A116" s="23" t="s">
        <v>100</v>
      </c>
      <c r="B116" s="24">
        <f>'[1]Sheet BANKS'!B118+0</f>
        <v>13895184.219999999</v>
      </c>
      <c r="C116" s="24">
        <f>'[1]Sheet BANKS'!C118-0</f>
        <v>64344157.109999999</v>
      </c>
      <c r="D116" s="24">
        <f>'[1]Sheet BANKS'!D118</f>
        <v>0</v>
      </c>
      <c r="E116" s="24">
        <f>'[1]Sheet BANKS'!E118+0</f>
        <v>1132305331.72</v>
      </c>
      <c r="F116" s="24">
        <f>'[1]Sheet BANKS'!F118</f>
        <v>0</v>
      </c>
      <c r="G116" s="24">
        <f>'[1]Sheet BANKS'!G118-0</f>
        <v>23474140248.908287</v>
      </c>
      <c r="H116" s="24">
        <f>'[1]Sheet BANKS'!H118-0</f>
        <v>309175409.77458644</v>
      </c>
      <c r="I116" s="24">
        <f>'[1]Sheet BANKS'!I118-0</f>
        <v>24993860331.732876</v>
      </c>
      <c r="J116" s="16">
        <f>B116+C116+D116+E116+G116+H116</f>
        <v>24993860331.732872</v>
      </c>
      <c r="K116" s="25">
        <f t="shared" si="5"/>
        <v>0</v>
      </c>
    </row>
    <row r="117" spans="1:14" x14ac:dyDescent="0.3">
      <c r="A117" s="26" t="s">
        <v>19</v>
      </c>
      <c r="B117" s="29"/>
      <c r="C117" s="29"/>
      <c r="D117" s="29"/>
      <c r="E117" s="29"/>
      <c r="F117" s="29"/>
      <c r="G117" s="29"/>
      <c r="H117" s="29"/>
      <c r="I117" s="27"/>
      <c r="J117" s="16"/>
      <c r="K117" s="25">
        <f t="shared" si="5"/>
        <v>0</v>
      </c>
    </row>
    <row r="118" spans="1:14" ht="15.75" x14ac:dyDescent="0.35">
      <c r="A118" s="23" t="s">
        <v>101</v>
      </c>
      <c r="B118" s="29">
        <f>'[1]Sheet BANKS'!B120+0.5</f>
        <v>11704730.33</v>
      </c>
      <c r="C118" s="29">
        <f>'[1]Sheet BANKS'!C120-0</f>
        <v>64344157.109999999</v>
      </c>
      <c r="D118" s="29">
        <f>'[1]Sheet BANKS'!D120</f>
        <v>0</v>
      </c>
      <c r="E118" s="29">
        <f>'[1]Sheet BANKS'!E120+0</f>
        <v>519722638.72000003</v>
      </c>
      <c r="F118" s="29">
        <f>'[1]Sheet BANKS'!F120</f>
        <v>0</v>
      </c>
      <c r="G118" s="29">
        <f>'[1]Sheet BANKS'!G120+0</f>
        <v>18447364175.818314</v>
      </c>
      <c r="H118" s="29">
        <f>'[1]Sheet BANKS'!H120-0</f>
        <v>309175409.77458644</v>
      </c>
      <c r="I118" s="27">
        <f>'[1]Sheet BANKS'!I120-0</f>
        <v>19352311111.252899</v>
      </c>
      <c r="J118" s="16">
        <f>B118+C118+D118+E118+G118+H118</f>
        <v>19352311111.752899</v>
      </c>
      <c r="K118" s="25">
        <f t="shared" si="5"/>
        <v>-0.5</v>
      </c>
      <c r="L118" s="33">
        <f>I118+I119</f>
        <v>24993860331.732876</v>
      </c>
      <c r="M118" s="34" t="s">
        <v>102</v>
      </c>
    </row>
    <row r="119" spans="1:14" x14ac:dyDescent="0.3">
      <c r="A119" s="23" t="s">
        <v>103</v>
      </c>
      <c r="B119" s="29">
        <f>'[1]Sheet BANKS'!B121+0</f>
        <v>2190454.3899999997</v>
      </c>
      <c r="C119" s="29">
        <f>'[1]Sheet BANKS'!C121</f>
        <v>0</v>
      </c>
      <c r="D119" s="29">
        <f>'[1]Sheet BANKS'!D121</f>
        <v>0</v>
      </c>
      <c r="E119" s="29">
        <f>'[1]Sheet BANKS'!E121</f>
        <v>612582693</v>
      </c>
      <c r="F119" s="29">
        <f>'[1]Sheet BANKS'!F121</f>
        <v>0</v>
      </c>
      <c r="G119" s="29">
        <f>'[1]Sheet BANKS'!G121-0</f>
        <v>5026776073.0899754</v>
      </c>
      <c r="H119" s="29">
        <f>'[1]Sheet BANKS'!H121</f>
        <v>0</v>
      </c>
      <c r="I119" s="27">
        <f>'[1]Sheet BANKS'!I121-0</f>
        <v>5641549220.4799757</v>
      </c>
      <c r="J119" s="16">
        <f>B119+C119+D119+E119+G119+H119</f>
        <v>5641549220.4799757</v>
      </c>
      <c r="K119" s="25">
        <f t="shared" si="5"/>
        <v>0</v>
      </c>
    </row>
    <row r="120" spans="1:14" customFormat="1" x14ac:dyDescent="0.3">
      <c r="A120" s="19"/>
      <c r="B120" s="32"/>
      <c r="C120" s="32"/>
      <c r="D120" s="32"/>
      <c r="E120" s="32"/>
      <c r="F120" s="32"/>
      <c r="G120" s="32"/>
      <c r="H120" s="32"/>
      <c r="I120" s="35"/>
      <c r="J120" s="16"/>
      <c r="K120" s="25"/>
    </row>
    <row r="121" spans="1:14" x14ac:dyDescent="0.3">
      <c r="A121" s="23" t="s">
        <v>104</v>
      </c>
      <c r="B121" s="24">
        <f>'[1]Sheet BANKS'!B123+0</f>
        <v>19981.400000000001</v>
      </c>
      <c r="C121" s="24">
        <f>'[1]Sheet BANKS'!C123+0</f>
        <v>1859881.44</v>
      </c>
      <c r="D121" s="24">
        <f>'[1]Sheet BANKS'!D123</f>
        <v>0</v>
      </c>
      <c r="E121" s="24">
        <f>'[1]Sheet BANKS'!E123</f>
        <v>0</v>
      </c>
      <c r="F121" s="24">
        <f>'[1]Sheet BANKS'!F123</f>
        <v>0</v>
      </c>
      <c r="G121" s="24">
        <f>'[1]Sheet BANKS'!G123</f>
        <v>0</v>
      </c>
      <c r="H121" s="24">
        <f>'[1]Sheet BANKS'!H123</f>
        <v>0</v>
      </c>
      <c r="I121" s="24">
        <f>'[1]Sheet BANKS'!I123+0</f>
        <v>1879862.8399999999</v>
      </c>
      <c r="J121" s="16">
        <f>B121+C121+D121+E121+G121+H121</f>
        <v>1879862.8399999999</v>
      </c>
      <c r="K121" s="25">
        <f>I121-J121</f>
        <v>0</v>
      </c>
    </row>
    <row r="122" spans="1:14" customFormat="1" x14ac:dyDescent="0.3">
      <c r="A122" s="19"/>
      <c r="B122" s="32"/>
      <c r="C122" s="32"/>
      <c r="D122" s="32"/>
      <c r="E122" s="32"/>
      <c r="F122" s="32"/>
      <c r="G122" s="32"/>
      <c r="H122" s="32"/>
      <c r="I122" s="32"/>
      <c r="J122" s="16">
        <f>B122+C122+D122+E122+G122+H122</f>
        <v>0</v>
      </c>
      <c r="K122" s="25"/>
      <c r="L122" s="36"/>
      <c r="M122" s="37"/>
      <c r="N122" s="32">
        <f>N123+N121+N104</f>
        <v>0</v>
      </c>
    </row>
    <row r="123" spans="1:14" x14ac:dyDescent="0.3">
      <c r="A123" s="23" t="s">
        <v>105</v>
      </c>
      <c r="B123" s="24">
        <f>'[1]Sheet BANKS'!B125+0.5</f>
        <v>553593217.53999996</v>
      </c>
      <c r="C123" s="24">
        <f>'[1]Sheet BANKS'!C125-0</f>
        <v>3464476776.8184223</v>
      </c>
      <c r="D123" s="24">
        <f>'[1]Sheet BANKS'!D125</f>
        <v>0</v>
      </c>
      <c r="E123" s="24">
        <f>'[1]Sheet BANKS'!E125</f>
        <v>0</v>
      </c>
      <c r="F123" s="24">
        <f>'[1]Sheet BANKS'!F125</f>
        <v>0</v>
      </c>
      <c r="G123" s="24">
        <f>'[1]Sheet BANKS'!G125+0</f>
        <v>2229270014.6763</v>
      </c>
      <c r="H123" s="24">
        <f>'[1]Sheet BANKS'!H125</f>
        <v>50000.345007419586</v>
      </c>
      <c r="I123" s="24">
        <f>'[1]Sheet BANKS'!I125+0.5</f>
        <v>6247390009.3797302</v>
      </c>
      <c r="J123" s="16">
        <f>B123+C123+D123+E123+G123+H123</f>
        <v>6247390009.3797302</v>
      </c>
      <c r="K123" s="25">
        <f t="shared" ref="K123:K151" si="10">I123-J123</f>
        <v>0</v>
      </c>
      <c r="L123" s="16"/>
    </row>
    <row r="124" spans="1:14" customFormat="1" ht="15.75" x14ac:dyDescent="0.35">
      <c r="A124" s="19"/>
      <c r="B124" s="32"/>
      <c r="C124" s="32"/>
      <c r="D124" s="32"/>
      <c r="E124" s="32"/>
      <c r="F124" s="32"/>
      <c r="G124" s="32"/>
      <c r="H124" s="32"/>
      <c r="I124" s="32"/>
      <c r="J124" s="32"/>
      <c r="K124" s="25">
        <f t="shared" si="10"/>
        <v>0</v>
      </c>
      <c r="L124" s="33"/>
    </row>
    <row r="125" spans="1:14" x14ac:dyDescent="0.3">
      <c r="A125" s="23" t="s">
        <v>106</v>
      </c>
      <c r="B125" s="24">
        <f>'[1]Sheet BANKS'!B127</f>
        <v>0</v>
      </c>
      <c r="C125" s="24">
        <f>'[1]Sheet BANKS'!C127</f>
        <v>17292.990000000002</v>
      </c>
      <c r="D125" s="24">
        <f>'[1]Sheet BANKS'!D127</f>
        <v>0</v>
      </c>
      <c r="E125" s="24">
        <f>'[1]Sheet BANKS'!E127</f>
        <v>0</v>
      </c>
      <c r="F125" s="24">
        <f>'[1]Sheet BANKS'!F127</f>
        <v>0</v>
      </c>
      <c r="G125" s="24">
        <f>'[1]Sheet BANKS'!G127</f>
        <v>0</v>
      </c>
      <c r="H125" s="24">
        <f>'[1]Sheet BANKS'!H127</f>
        <v>0</v>
      </c>
      <c r="I125" s="24">
        <f>'[1]Sheet BANKS'!I127</f>
        <v>17292.990000000002</v>
      </c>
      <c r="J125" s="16">
        <f>B125+C125+D125+E125+G125+H125</f>
        <v>17292.990000000002</v>
      </c>
      <c r="K125" s="25">
        <f t="shared" si="10"/>
        <v>0</v>
      </c>
      <c r="L125" s="16"/>
    </row>
    <row r="126" spans="1:14" customFormat="1" x14ac:dyDescent="0.3">
      <c r="A126" s="19"/>
      <c r="B126" s="38"/>
      <c r="C126" s="38"/>
      <c r="D126" s="38"/>
      <c r="E126" s="38"/>
      <c r="F126" s="38"/>
      <c r="G126" s="38"/>
      <c r="H126" s="38"/>
      <c r="I126" s="39"/>
      <c r="J126" s="16"/>
      <c r="K126" s="25">
        <f t="shared" si="10"/>
        <v>0</v>
      </c>
    </row>
    <row r="127" spans="1:14" x14ac:dyDescent="0.3">
      <c r="A127" s="23" t="s">
        <v>107</v>
      </c>
      <c r="B127" s="24">
        <f>'[1]Sheet BANKS'!B129</f>
        <v>0</v>
      </c>
      <c r="C127" s="24">
        <f>'[1]Sheet BANKS'!C129</f>
        <v>0</v>
      </c>
      <c r="D127" s="24">
        <f>'[1]Sheet BANKS'!D129</f>
        <v>0</v>
      </c>
      <c r="E127" s="24">
        <f>'[1]Sheet BANKS'!E129</f>
        <v>0</v>
      </c>
      <c r="F127" s="24">
        <f>'[1]Sheet BANKS'!F129</f>
        <v>0</v>
      </c>
      <c r="G127" s="24">
        <f>'[1]Sheet BANKS'!G129</f>
        <v>0</v>
      </c>
      <c r="H127" s="24">
        <f>'[1]Sheet BANKS'!H129</f>
        <v>0</v>
      </c>
      <c r="I127" s="24">
        <f>'[1]Sheet BANKS'!I129</f>
        <v>0</v>
      </c>
      <c r="J127" s="16">
        <f>B127+C127+D127+E127+G127+H127</f>
        <v>0</v>
      </c>
      <c r="K127" s="25">
        <f t="shared" si="10"/>
        <v>0</v>
      </c>
    </row>
    <row r="128" spans="1:14" customFormat="1" x14ac:dyDescent="0.3">
      <c r="A128" s="19"/>
      <c r="B128" s="38"/>
      <c r="C128" s="38"/>
      <c r="D128" s="38"/>
      <c r="E128" s="38"/>
      <c r="F128" s="38"/>
      <c r="G128" s="38"/>
      <c r="H128" s="38"/>
      <c r="I128" s="39"/>
      <c r="J128" s="16"/>
      <c r="K128" s="25">
        <f t="shared" si="10"/>
        <v>0</v>
      </c>
    </row>
    <row r="129" spans="1:11" x14ac:dyDescent="0.3">
      <c r="A129" s="23" t="s">
        <v>108</v>
      </c>
      <c r="B129" s="24">
        <f>'[1]Sheet BANKS'!B131-0</f>
        <v>71997097.519881994</v>
      </c>
      <c r="C129" s="24">
        <f>'[1]Sheet BANKS'!C131</f>
        <v>133553269.73</v>
      </c>
      <c r="D129" s="24">
        <f>'[1]Sheet BANKS'!D131</f>
        <v>0</v>
      </c>
      <c r="E129" s="24">
        <f>'[1]Sheet BANKS'!E131-0</f>
        <v>18558226</v>
      </c>
      <c r="F129" s="24">
        <f>'[1]Sheet BANKS'!F131</f>
        <v>0</v>
      </c>
      <c r="G129" s="24">
        <f>'[1]Sheet BANKS'!G131</f>
        <v>259289736.778155</v>
      </c>
      <c r="H129" s="24">
        <f>'[1]Sheet BANKS'!H131</f>
        <v>0</v>
      </c>
      <c r="I129" s="24">
        <f>'[1]Sheet BANKS'!I131+0</f>
        <v>483398330.02803695</v>
      </c>
      <c r="J129" s="16">
        <f>B129+C129+D129+E129+G129+H129</f>
        <v>483398330.02803695</v>
      </c>
      <c r="K129" s="25">
        <f t="shared" si="10"/>
        <v>0</v>
      </c>
    </row>
    <row r="130" spans="1:11" customFormat="1" x14ac:dyDescent="0.3">
      <c r="A130" s="19"/>
      <c r="B130" s="38"/>
      <c r="C130" s="38"/>
      <c r="D130" s="38"/>
      <c r="E130" s="38"/>
      <c r="F130" s="38"/>
      <c r="G130" s="38"/>
      <c r="H130" s="38"/>
      <c r="I130" s="39"/>
      <c r="J130" s="16"/>
      <c r="K130" s="25">
        <f t="shared" si="10"/>
        <v>0</v>
      </c>
    </row>
    <row r="131" spans="1:11" x14ac:dyDescent="0.3">
      <c r="A131" s="23" t="s">
        <v>109</v>
      </c>
      <c r="B131" s="24">
        <f>'[1]Sheet BANKS'!B133</f>
        <v>25373494.25</v>
      </c>
      <c r="C131" s="24">
        <f>'[1]Sheet BANKS'!C133</f>
        <v>634017535.15999997</v>
      </c>
      <c r="D131" s="24">
        <f>'[1]Sheet BANKS'!D133</f>
        <v>0</v>
      </c>
      <c r="E131" s="24">
        <f>'[1]Sheet BANKS'!E133</f>
        <v>0</v>
      </c>
      <c r="F131" s="24">
        <f>'[1]Sheet BANKS'!F133</f>
        <v>0</v>
      </c>
      <c r="G131" s="24">
        <f>'[1]Sheet BANKS'!G133+0</f>
        <v>2813564.91</v>
      </c>
      <c r="H131" s="24">
        <f>'[1]Sheet BANKS'!H133</f>
        <v>0</v>
      </c>
      <c r="I131" s="24">
        <f>'[1]Sheet BANKS'!I133</f>
        <v>662204594.31999993</v>
      </c>
      <c r="J131" s="16">
        <f>B131+C131+D131+E131+G131+H131</f>
        <v>662204594.31999993</v>
      </c>
      <c r="K131" s="25">
        <f t="shared" si="10"/>
        <v>0</v>
      </c>
    </row>
    <row r="132" spans="1:11" customFormat="1" x14ac:dyDescent="0.3">
      <c r="A132" s="19"/>
      <c r="B132" s="38"/>
      <c r="C132" s="38"/>
      <c r="D132" s="38"/>
      <c r="E132" s="38"/>
      <c r="F132" s="38"/>
      <c r="G132" s="38"/>
      <c r="H132" s="38"/>
      <c r="I132" s="39"/>
      <c r="J132" s="16"/>
      <c r="K132" s="25">
        <f t="shared" si="10"/>
        <v>0</v>
      </c>
    </row>
    <row r="133" spans="1:11" x14ac:dyDescent="0.3">
      <c r="A133" s="23" t="s">
        <v>110</v>
      </c>
      <c r="B133" s="24">
        <f>'[1]Sheet BANKS'!B135</f>
        <v>115048.33</v>
      </c>
      <c r="C133" s="24">
        <f>'[1]Sheet BANKS'!C135</f>
        <v>0</v>
      </c>
      <c r="D133" s="24">
        <f>'[1]Sheet BANKS'!D135</f>
        <v>0</v>
      </c>
      <c r="E133" s="24">
        <f>'[1]Sheet BANKS'!E135</f>
        <v>0</v>
      </c>
      <c r="F133" s="24">
        <f>'[1]Sheet BANKS'!F135</f>
        <v>0</v>
      </c>
      <c r="G133" s="24">
        <f>'[1]Sheet BANKS'!G135</f>
        <v>0</v>
      </c>
      <c r="H133" s="24">
        <f>'[1]Sheet BANKS'!H135</f>
        <v>0</v>
      </c>
      <c r="I133" s="24">
        <f>'[1]Sheet BANKS'!I135</f>
        <v>115048.33</v>
      </c>
      <c r="J133" s="16">
        <f>B133+C133+D133+E133+G133+H133</f>
        <v>115048.33</v>
      </c>
      <c r="K133" s="25">
        <f t="shared" si="10"/>
        <v>0</v>
      </c>
    </row>
    <row r="134" spans="1:11" customFormat="1" x14ac:dyDescent="0.3">
      <c r="A134" s="19"/>
      <c r="B134" s="38"/>
      <c r="C134" s="38"/>
      <c r="D134" s="38"/>
      <c r="E134" s="38"/>
      <c r="F134" s="38"/>
      <c r="G134" s="38"/>
      <c r="H134" s="38"/>
      <c r="I134" s="39"/>
      <c r="J134" s="16"/>
      <c r="K134" s="25">
        <f t="shared" si="10"/>
        <v>0</v>
      </c>
    </row>
    <row r="135" spans="1:11" ht="17.25" x14ac:dyDescent="0.3">
      <c r="A135" s="23" t="s">
        <v>111</v>
      </c>
      <c r="B135" s="24">
        <f>'[1]Sheet BANKS'!B137</f>
        <v>4366415607.8593836</v>
      </c>
      <c r="C135" s="24">
        <f>'[1]Sheet BANKS'!C137</f>
        <v>17310341869.622589</v>
      </c>
      <c r="D135" s="24">
        <f>'[1]Sheet BANKS'!D137</f>
        <v>1547135710</v>
      </c>
      <c r="E135" s="24">
        <f>'[1]Sheet BANKS'!E137</f>
        <v>14565119</v>
      </c>
      <c r="F135" s="24">
        <f>'[1]Sheet BANKS'!F137</f>
        <v>0</v>
      </c>
      <c r="G135" s="24">
        <f>'[1]Sheet BANKS'!G137</f>
        <v>491196074.88688296</v>
      </c>
      <c r="H135" s="24">
        <f>'[1]Sheet BANKS'!H137</f>
        <v>0</v>
      </c>
      <c r="I135" s="24">
        <f>'[1]Sheet BANKS'!I137</f>
        <v>23729654381.368855</v>
      </c>
      <c r="J135" s="16">
        <f>B135+C135+D135+E135+G135+H135</f>
        <v>23729654381.368855</v>
      </c>
      <c r="K135" s="25">
        <f t="shared" si="10"/>
        <v>0</v>
      </c>
    </row>
    <row r="136" spans="1:11" x14ac:dyDescent="0.3">
      <c r="A136" s="26" t="s">
        <v>19</v>
      </c>
      <c r="B136" s="40"/>
      <c r="C136" s="40"/>
      <c r="D136" s="40"/>
      <c r="E136" s="40"/>
      <c r="F136" s="40"/>
      <c r="G136" s="40"/>
      <c r="H136" s="40"/>
      <c r="I136" s="24"/>
      <c r="J136" s="16"/>
      <c r="K136" s="25">
        <f t="shared" si="10"/>
        <v>0</v>
      </c>
    </row>
    <row r="137" spans="1:11" x14ac:dyDescent="0.3">
      <c r="A137" s="23" t="s">
        <v>112</v>
      </c>
      <c r="B137" s="40">
        <f>'[1]Sheet BANKS'!B139+0</f>
        <v>1739928819.54</v>
      </c>
      <c r="C137" s="40">
        <f>'[1]Sheet BANKS'!C139</f>
        <v>0</v>
      </c>
      <c r="D137" s="40">
        <f>'[1]Sheet BANKS'!D139</f>
        <v>0</v>
      </c>
      <c r="E137" s="40">
        <f>'[1]Sheet BANKS'!E139</f>
        <v>0</v>
      </c>
      <c r="F137" s="40">
        <f>'[1]Sheet BANKS'!F139</f>
        <v>0</v>
      </c>
      <c r="G137" s="40">
        <f>'[1]Sheet BANKS'!G139</f>
        <v>3643848.8200000003</v>
      </c>
      <c r="H137" s="40">
        <f>'[1]Sheet BANKS'!H139</f>
        <v>0</v>
      </c>
      <c r="I137" s="24">
        <f>'[1]Sheet BANKS'!I139</f>
        <v>1743572668.3599999</v>
      </c>
      <c r="J137" s="16">
        <f>B137+C137+D137+E137+G137+H137</f>
        <v>1743572668.3599999</v>
      </c>
      <c r="K137" s="25">
        <f t="shared" si="10"/>
        <v>0</v>
      </c>
    </row>
    <row r="138" spans="1:11" customFormat="1" x14ac:dyDescent="0.3">
      <c r="A138" s="19"/>
      <c r="B138" s="38"/>
      <c r="C138" s="38"/>
      <c r="D138" s="38"/>
      <c r="E138" s="38"/>
      <c r="F138" s="38"/>
      <c r="G138" s="38"/>
      <c r="H138" s="38"/>
      <c r="I138" s="39"/>
      <c r="J138" s="16"/>
      <c r="K138" s="25">
        <f t="shared" si="10"/>
        <v>0</v>
      </c>
    </row>
    <row r="139" spans="1:11" ht="17.25" x14ac:dyDescent="0.3">
      <c r="A139" s="23" t="s">
        <v>113</v>
      </c>
      <c r="B139" s="24">
        <f>'[1]Sheet BANKS'!B141</f>
        <v>410875057.91018301</v>
      </c>
      <c r="C139" s="24">
        <f>'[1]Sheet BANKS'!C141</f>
        <v>897777111.50380909</v>
      </c>
      <c r="D139" s="24">
        <f>'[1]Sheet BANKS'!D141</f>
        <v>3435923</v>
      </c>
      <c r="E139" s="24">
        <f>'[1]Sheet BANKS'!E141</f>
        <v>2868935</v>
      </c>
      <c r="F139" s="24">
        <f>'[1]Sheet BANKS'!F141</f>
        <v>0</v>
      </c>
      <c r="G139" s="24">
        <f>'[1]Sheet BANKS'!G141</f>
        <v>38420999.601988003</v>
      </c>
      <c r="H139" s="24">
        <f>'[1]Sheet BANKS'!H141</f>
        <v>0</v>
      </c>
      <c r="I139" s="24">
        <f>'[1]Sheet BANKS'!I141-0</f>
        <v>1353378027.0159802</v>
      </c>
      <c r="J139" s="16">
        <f>B139+C139+D139+E139+G139+H139</f>
        <v>1353378027.0159802</v>
      </c>
      <c r="K139" s="25">
        <f t="shared" si="10"/>
        <v>0</v>
      </c>
    </row>
    <row r="140" spans="1:11" hidden="1" x14ac:dyDescent="0.3">
      <c r="A140" s="26" t="s">
        <v>19</v>
      </c>
      <c r="B140" s="40"/>
      <c r="C140" s="40"/>
      <c r="D140" s="40"/>
      <c r="E140" s="40"/>
      <c r="F140" s="40"/>
      <c r="G140" s="40"/>
      <c r="H140" s="40"/>
      <c r="I140" s="24"/>
      <c r="J140" s="16">
        <f>B140+C140+D140+E140+G140+H140</f>
        <v>0</v>
      </c>
      <c r="K140" s="25">
        <f t="shared" si="10"/>
        <v>0</v>
      </c>
    </row>
    <row r="141" spans="1:11" hidden="1" x14ac:dyDescent="0.3">
      <c r="A141" s="23" t="s">
        <v>112</v>
      </c>
      <c r="B141" s="40">
        <v>1750268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24">
        <v>1750268</v>
      </c>
      <c r="J141" s="16">
        <f>B141+C141+D141+E141+G141+H141</f>
        <v>1750268</v>
      </c>
      <c r="K141" s="25">
        <f t="shared" si="10"/>
        <v>0</v>
      </c>
    </row>
    <row r="142" spans="1:11" customFormat="1" x14ac:dyDescent="0.3">
      <c r="A142" s="19"/>
      <c r="B142" s="38"/>
      <c r="C142" s="38"/>
      <c r="D142" s="38"/>
      <c r="E142" s="38"/>
      <c r="F142" s="38"/>
      <c r="G142" s="38"/>
      <c r="H142" s="38"/>
      <c r="I142" s="39"/>
      <c r="J142" s="16"/>
      <c r="K142" s="25">
        <f t="shared" si="10"/>
        <v>0</v>
      </c>
    </row>
    <row r="143" spans="1:11" x14ac:dyDescent="0.3">
      <c r="A143" s="23" t="s">
        <v>114</v>
      </c>
      <c r="B143" s="24">
        <f>'[1]Sheet BANKS'!B145</f>
        <v>53195892.07</v>
      </c>
      <c r="C143" s="24">
        <f>'[1]Sheet BANKS'!C145</f>
        <v>1205805093.2941673</v>
      </c>
      <c r="D143" s="24">
        <f>'[1]Sheet BANKS'!D145</f>
        <v>0</v>
      </c>
      <c r="E143" s="24">
        <f>'[1]Sheet BANKS'!E145</f>
        <v>0</v>
      </c>
      <c r="F143" s="24">
        <f>'[1]Sheet BANKS'!F145</f>
        <v>0</v>
      </c>
      <c r="G143" s="24">
        <f>'[1]Sheet BANKS'!G145</f>
        <v>734506</v>
      </c>
      <c r="H143" s="24">
        <f>'[1]Sheet BANKS'!H145</f>
        <v>40250626.922003001</v>
      </c>
      <c r="I143" s="24">
        <f>'[1]Sheet BANKS'!I145+0</f>
        <v>1299986118.2861702</v>
      </c>
      <c r="J143" s="16">
        <f>B143+C143+D143+E143+G143+H143</f>
        <v>1299986118.2861702</v>
      </c>
      <c r="K143" s="25">
        <f t="shared" si="10"/>
        <v>0</v>
      </c>
    </row>
    <row r="144" spans="1:11" customFormat="1" x14ac:dyDescent="0.3">
      <c r="A144" s="19"/>
      <c r="B144" s="38"/>
      <c r="C144" s="38"/>
      <c r="D144" s="38"/>
      <c r="E144" s="38"/>
      <c r="F144" s="38"/>
      <c r="G144" s="38"/>
      <c r="H144" s="38"/>
      <c r="I144" s="39"/>
      <c r="J144" s="16"/>
      <c r="K144" s="25">
        <f t="shared" si="10"/>
        <v>0</v>
      </c>
    </row>
    <row r="145" spans="1:35" x14ac:dyDescent="0.3">
      <c r="A145" s="23" t="s">
        <v>115</v>
      </c>
      <c r="B145" s="24">
        <f>'[1]Sheet BANKS'!B147</f>
        <v>921767.53999999992</v>
      </c>
      <c r="C145" s="24">
        <f>'[1]Sheet BANKS'!C147</f>
        <v>738369.61</v>
      </c>
      <c r="D145" s="24">
        <f>'[1]Sheet BANKS'!D147</f>
        <v>0</v>
      </c>
      <c r="E145" s="24">
        <f>'[1]Sheet BANKS'!E147</f>
        <v>0</v>
      </c>
      <c r="F145" s="24">
        <f>'[1]Sheet BANKS'!F147</f>
        <v>0</v>
      </c>
      <c r="G145" s="24">
        <f>'[1]Sheet BANKS'!G147</f>
        <v>40.08</v>
      </c>
      <c r="H145" s="24">
        <f>'[1]Sheet BANKS'!H147</f>
        <v>0</v>
      </c>
      <c r="I145" s="24">
        <f>'[1]Sheet BANKS'!I147-0</f>
        <v>1660177.23</v>
      </c>
      <c r="J145" s="16">
        <f>B145+C145+D145+E145+G145+H145</f>
        <v>1660177.23</v>
      </c>
      <c r="K145" s="25">
        <f t="shared" si="10"/>
        <v>0</v>
      </c>
    </row>
    <row r="146" spans="1:35" customFormat="1" x14ac:dyDescent="0.3">
      <c r="A146" s="19"/>
      <c r="B146" s="38"/>
      <c r="C146" s="38"/>
      <c r="D146" s="38"/>
      <c r="E146" s="38"/>
      <c r="F146" s="38"/>
      <c r="G146" s="38"/>
      <c r="H146" s="38"/>
      <c r="I146" s="39"/>
      <c r="J146" s="16"/>
      <c r="K146" s="25">
        <f t="shared" si="10"/>
        <v>0</v>
      </c>
    </row>
    <row r="147" spans="1:35" x14ac:dyDescent="0.3">
      <c r="A147" s="23" t="s">
        <v>116</v>
      </c>
      <c r="B147" s="24">
        <f>'[1]Sheet BANKS'!B149</f>
        <v>184656543.37464997</v>
      </c>
      <c r="C147" s="24">
        <f>'[1]Sheet BANKS'!C149+1</f>
        <v>706756164.51999998</v>
      </c>
      <c r="D147" s="24">
        <f>'[1]Sheet BANKS'!D149</f>
        <v>321650.40000000002</v>
      </c>
      <c r="E147" s="24">
        <f>'[1]Sheet BANKS'!E149</f>
        <v>5192663</v>
      </c>
      <c r="F147" s="24">
        <f>'[1]Sheet BANKS'!F149</f>
        <v>0</v>
      </c>
      <c r="G147" s="24">
        <f>'[1]Sheet BANKS'!G149</f>
        <v>4666689.8</v>
      </c>
      <c r="H147" s="24">
        <f>'[1]Sheet BANKS'!H149</f>
        <v>0</v>
      </c>
      <c r="I147" s="24">
        <f>'[1]Sheet BANKS'!I149</f>
        <v>901593710.09464991</v>
      </c>
      <c r="J147" s="16">
        <f>B147+C147+D147+E147+G147+H147</f>
        <v>901593711.09464991</v>
      </c>
      <c r="K147" s="25">
        <f t="shared" si="10"/>
        <v>-1</v>
      </c>
    </row>
    <row r="148" spans="1:35" customFormat="1" x14ac:dyDescent="0.3">
      <c r="A148" s="19"/>
      <c r="B148" s="38"/>
      <c r="C148" s="38"/>
      <c r="D148" s="38"/>
      <c r="E148" s="38"/>
      <c r="F148" s="38"/>
      <c r="G148" s="38"/>
      <c r="H148" s="38"/>
      <c r="I148" s="39"/>
      <c r="J148" s="16"/>
      <c r="K148" s="25">
        <f t="shared" si="10"/>
        <v>0</v>
      </c>
    </row>
    <row r="149" spans="1:35" x14ac:dyDescent="0.3">
      <c r="A149" s="23" t="s">
        <v>117</v>
      </c>
      <c r="B149" s="24">
        <f>'[1]Sheet BANKS'!B151+0</f>
        <v>1063033301.905262</v>
      </c>
      <c r="C149" s="24">
        <f>'[1]Sheet BANKS'!C151+0</f>
        <v>2991055235.712893</v>
      </c>
      <c r="D149" s="24">
        <f>'[1]Sheet BANKS'!D151-0</f>
        <v>3806690.02</v>
      </c>
      <c r="E149" s="24">
        <f>'[1]Sheet BANKS'!E151-0</f>
        <v>31147898.780000001</v>
      </c>
      <c r="F149" s="24">
        <f>'[1]Sheet BANKS'!F151</f>
        <v>0</v>
      </c>
      <c r="G149" s="24">
        <f>'[1]Sheet BANKS'!G151+0</f>
        <v>120439907.36</v>
      </c>
      <c r="H149" s="24">
        <f>'[1]Sheet BANKS'!H151+0</f>
        <v>78423976.329999998</v>
      </c>
      <c r="I149" s="24">
        <f>'[1]Sheet BANKS'!I151+0</f>
        <v>4287907010.1081553</v>
      </c>
      <c r="J149" s="16">
        <f>B149+C149+D149+E149+G149+H149</f>
        <v>4287907010.1081553</v>
      </c>
      <c r="K149" s="25">
        <f t="shared" si="10"/>
        <v>0</v>
      </c>
    </row>
    <row r="150" spans="1:35" customFormat="1" x14ac:dyDescent="0.3">
      <c r="A150" s="41"/>
      <c r="B150" s="42"/>
      <c r="C150" s="42"/>
      <c r="D150" s="42"/>
      <c r="E150" s="42"/>
      <c r="F150" s="42"/>
      <c r="G150" s="42"/>
      <c r="H150" s="42"/>
      <c r="I150" s="43"/>
      <c r="J150" s="16"/>
      <c r="K150" s="25">
        <f t="shared" si="10"/>
        <v>0</v>
      </c>
    </row>
    <row r="151" spans="1:35" ht="15.75" thickBot="1" x14ac:dyDescent="0.35">
      <c r="A151" s="44" t="s">
        <v>8</v>
      </c>
      <c r="B151" s="45">
        <f>'[1]Sheet BANKS'!B153+0</f>
        <v>40409108453.774368</v>
      </c>
      <c r="C151" s="45">
        <f>'[1]Sheet BANKS'!C153+0</f>
        <v>166770127923.69577</v>
      </c>
      <c r="D151" s="45">
        <f>'[1]Sheet BANKS'!D153+0</f>
        <v>2055312111.96</v>
      </c>
      <c r="E151" s="45">
        <f>'[1]Sheet BANKS'!E153-0.6</f>
        <v>5212525029.8669386</v>
      </c>
      <c r="F151" s="45">
        <f>'[1]Sheet BANKS'!F153</f>
        <v>0</v>
      </c>
      <c r="G151" s="45">
        <f>'[1]Sheet BANKS'!G153-0</f>
        <v>59666507254.644493</v>
      </c>
      <c r="H151" s="45">
        <f>'[1]Sheet BANKS'!H153-0</f>
        <v>5475934742.3230972</v>
      </c>
      <c r="I151" s="45">
        <f>'[1]Sheet BANKS'!I153+0</f>
        <v>279589515516.86469</v>
      </c>
      <c r="J151" s="16">
        <f>B151+C151+D151+E151+G151+H151</f>
        <v>279589515516.26471</v>
      </c>
      <c r="K151" s="25">
        <f t="shared" si="10"/>
        <v>0.5999755859375</v>
      </c>
      <c r="L151" s="16"/>
    </row>
    <row r="152" spans="1:35" customFormat="1" x14ac:dyDescent="0.3">
      <c r="A152" s="46" t="s">
        <v>118</v>
      </c>
      <c r="B152" s="47"/>
      <c r="C152" s="47"/>
      <c r="J152" s="16"/>
      <c r="K152" s="16"/>
    </row>
    <row r="153" spans="1:35" ht="17.25" x14ac:dyDescent="0.3">
      <c r="A153" s="48" t="s">
        <v>119</v>
      </c>
      <c r="B153" s="49"/>
      <c r="C153" s="49"/>
      <c r="D153" s="49"/>
      <c r="E153" s="49"/>
      <c r="F153" s="49"/>
      <c r="G153" s="49"/>
      <c r="H153" s="49"/>
      <c r="I153" s="49"/>
      <c r="J153" s="16"/>
      <c r="K153" s="49"/>
    </row>
    <row r="154" spans="1:35" ht="17.25" x14ac:dyDescent="0.3">
      <c r="A154" s="48" t="s">
        <v>120</v>
      </c>
      <c r="B154" s="50"/>
      <c r="C154" s="50"/>
      <c r="D154" s="50"/>
      <c r="E154" s="50"/>
      <c r="F154" s="50"/>
      <c r="G154" s="50"/>
      <c r="H154" s="50"/>
      <c r="I154" s="51"/>
      <c r="J154" s="16">
        <f>221738270755+4989431193+22061739498</f>
        <v>248789441446</v>
      </c>
      <c r="K154" s="16"/>
    </row>
    <row r="155" spans="1:35" ht="15.75" x14ac:dyDescent="0.3">
      <c r="A155" s="52"/>
      <c r="B155" s="16">
        <f>39790761783+604451487+13895184</f>
        <v>40409108454</v>
      </c>
      <c r="C155" s="16">
        <f>162891910682+3813873084+64344157</f>
        <v>166770127923</v>
      </c>
      <c r="D155" s="16">
        <f>2055312112</f>
        <v>2055312112</v>
      </c>
      <c r="E155" s="16">
        <f>4080219699+1132305332</f>
        <v>5212525031</v>
      </c>
      <c r="F155" s="16"/>
      <c r="G155" s="16">
        <f>33963096712+2229270294+23474140249</f>
        <v>59666507255</v>
      </c>
      <c r="H155" s="16">
        <f>5166709332+50000+309175410</f>
        <v>5475934742</v>
      </c>
      <c r="I155" s="16">
        <f>247948010320+6647644865+24993860332</f>
        <v>279589515517</v>
      </c>
      <c r="J155" s="16">
        <f>B155+C155+D155+E155+G155+H155</f>
        <v>279589515517</v>
      </c>
      <c r="K155" s="16"/>
    </row>
    <row r="156" spans="1:35" x14ac:dyDescent="0.3">
      <c r="A156" s="34" t="s">
        <v>121</v>
      </c>
      <c r="B156" s="16">
        <f>B151-B155</f>
        <v>-0.2256317138671875</v>
      </c>
      <c r="C156" s="16"/>
      <c r="D156" s="16"/>
      <c r="E156" s="16"/>
      <c r="F156" s="16"/>
      <c r="G156" s="16"/>
      <c r="H156" s="16"/>
      <c r="I156" s="16"/>
      <c r="J156" s="16"/>
      <c r="K156" s="16">
        <f t="shared" ref="K156:K219" si="11">I156-J156</f>
        <v>0</v>
      </c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>
        <f>AG9+AG21+AG41+AG51+AG58+AG72+AG86+AG96+AG107+AG116+AG121+AG123+AG129+AG131+AG133+AG135+AG139+AG143+AG147+AG149</f>
        <v>0</v>
      </c>
      <c r="AH156" s="16">
        <f>AH9+AH21+AH41+AH51+AH58+AH72+AH86+AH96+AH107+AH116+AH121+AH123+AH129+AH131+AH133+AH135+AH139+AH143+AH147+AH149</f>
        <v>0</v>
      </c>
      <c r="AI156" s="16">
        <f>AI9+AI21+AI41+AI51+AI58+AI72+AI86+AI96+AI107+AI116+AI121+AI123+AI129+AI131+AI133+AI135+AI139+AI143+AI147+AI149</f>
        <v>0</v>
      </c>
    </row>
    <row r="157" spans="1:35" x14ac:dyDescent="0.3">
      <c r="A157" s="34"/>
      <c r="B157" s="53"/>
      <c r="C157" s="53"/>
      <c r="D157" s="53"/>
      <c r="E157" s="53"/>
      <c r="F157" s="53"/>
      <c r="G157" s="53"/>
      <c r="H157" s="53"/>
      <c r="I157" s="53"/>
      <c r="J157" s="54">
        <f t="shared" ref="J157:J163" si="12">B157+C157+D157+E157+G157+H157</f>
        <v>0</v>
      </c>
      <c r="K157" s="16">
        <f t="shared" si="11"/>
        <v>0</v>
      </c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</row>
    <row r="158" spans="1:35" x14ac:dyDescent="0.3">
      <c r="A158" s="34" t="s">
        <v>122</v>
      </c>
      <c r="B158" s="16">
        <f>[2]INTEGRATEDBKS!$I$58+[2]INTEGRATEDBKS!$I$77+[2]INTEGRATEDBKS!$I$95</f>
        <v>40409108453.638268</v>
      </c>
      <c r="C158" s="16">
        <f>[2]INTEGRATEDBKS!$I$59+[2]INTEGRATEDBKS!$I$78+[2]INTEGRATEDBKS!$I$96+[2]INTEGRATEDBKS!$I$57</f>
        <v>166770127923.59219</v>
      </c>
      <c r="D158" s="16">
        <f>[2]INTEGRATEDBKS!$I$52+[2]INTEGRATEDBKS!$I$71+[2]INTEGRATEDBKS!$I$89</f>
        <v>2055312111.96</v>
      </c>
      <c r="E158" s="16">
        <f>[2]INTEGRATEDBKS!$I$55+[2]INTEGRATEDBKS!$I$74+[2]INTEGRATEDBKS!$I$92</f>
        <v>5212525030.4669399</v>
      </c>
      <c r="F158" s="16"/>
      <c r="G158" s="16">
        <f>[2]INTEGRATEDBKS!$I$79+[2]INTEGRATEDBKS!$I$60+[2]INTEGRATEDBKS!$I$97+0</f>
        <v>59666507254.540352</v>
      </c>
      <c r="H158" s="16">
        <f>[2]INTEGRATEDBKS!$I$64+[2]INTEGRATEDBKS!$I$83+[2]INTEGRATEDBKS!$I$101</f>
        <v>5475934742.4129286</v>
      </c>
      <c r="I158" s="16">
        <f>[2]INTEGRATEDBKS!$I$51+[2]INTEGRATEDBKS!$I$69+[2]INTEGRATEDBKS!$I$88+1</f>
        <v>279589515517.61072</v>
      </c>
      <c r="J158" s="16">
        <f t="shared" si="12"/>
        <v>279589515516.61066</v>
      </c>
      <c r="K158" s="16">
        <f t="shared" si="11"/>
        <v>1.00006103515625</v>
      </c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1:35" x14ac:dyDescent="0.3">
      <c r="A159" s="34" t="s">
        <v>123</v>
      </c>
      <c r="B159" s="16">
        <f t="shared" ref="B159:I159" si="13">B9+B21+B41+B51+B58+B72+B86+B96+B107+B116+B121+B123+B125+B127+B129+B131+B133+B135+B139+B143+B145+B147+B149</f>
        <v>40409108454.274368</v>
      </c>
      <c r="C159" s="16">
        <f>C9+C21+C41+C51+C58+C72+C86+C96+C107+C116+C121+C123+C125+C127+C129+C131+C133+C135+C139+C143+C145+C147+C149</f>
        <v>166770127924.69577</v>
      </c>
      <c r="D159" s="16">
        <f t="shared" si="13"/>
        <v>2055312111.96</v>
      </c>
      <c r="E159" s="16">
        <f t="shared" si="13"/>
        <v>5212525030.466939</v>
      </c>
      <c r="F159" s="16">
        <f t="shared" si="13"/>
        <v>0</v>
      </c>
      <c r="G159" s="16">
        <f t="shared" si="13"/>
        <v>59666507254.644493</v>
      </c>
      <c r="H159" s="16">
        <f t="shared" si="13"/>
        <v>5475934742.3230972</v>
      </c>
      <c r="I159" s="16">
        <f t="shared" si="13"/>
        <v>279589515517.36469</v>
      </c>
      <c r="J159" s="16">
        <f t="shared" si="12"/>
        <v>279589515518.36469</v>
      </c>
      <c r="K159" s="16">
        <f t="shared" si="11"/>
        <v>-1</v>
      </c>
    </row>
    <row r="160" spans="1:35" x14ac:dyDescent="0.3">
      <c r="B160" s="55">
        <f>B151-B159</f>
        <v>-0.5</v>
      </c>
      <c r="C160" s="55">
        <f>C158-C159</f>
        <v>-1.10357666015625</v>
      </c>
      <c r="D160" s="55">
        <f t="shared" ref="D160:I160" si="14">D151-D159</f>
        <v>0</v>
      </c>
      <c r="E160" s="55">
        <f t="shared" si="14"/>
        <v>-0.60000038146972656</v>
      </c>
      <c r="F160" s="55">
        <f t="shared" si="14"/>
        <v>0</v>
      </c>
      <c r="G160" s="55">
        <f t="shared" si="14"/>
        <v>0</v>
      </c>
      <c r="H160" s="55">
        <f t="shared" si="14"/>
        <v>0</v>
      </c>
      <c r="I160" s="55">
        <f t="shared" si="14"/>
        <v>-0.5</v>
      </c>
      <c r="J160" s="55">
        <f t="shared" si="12"/>
        <v>-2.2035770416259766</v>
      </c>
      <c r="K160" s="53">
        <f t="shared" si="11"/>
        <v>1.7035770416259766</v>
      </c>
      <c r="L160" s="16"/>
      <c r="M160" s="16"/>
      <c r="N160" s="16"/>
      <c r="O160" s="16"/>
      <c r="P160" s="16"/>
      <c r="Q160" s="16"/>
      <c r="R160" s="16"/>
      <c r="S160" s="16"/>
    </row>
    <row r="161" spans="1:16" x14ac:dyDescent="0.3">
      <c r="A161" s="4" t="s">
        <v>124</v>
      </c>
      <c r="B161" s="16">
        <f t="shared" ref="B161:I161" si="15">B121+B123+B104</f>
        <v>604451487.1099999</v>
      </c>
      <c r="C161" s="16">
        <f t="shared" si="15"/>
        <v>3813873084.1584225</v>
      </c>
      <c r="D161" s="16">
        <f t="shared" si="15"/>
        <v>0</v>
      </c>
      <c r="E161" s="16">
        <f t="shared" si="15"/>
        <v>0</v>
      </c>
      <c r="F161" s="16">
        <f t="shared" si="15"/>
        <v>0</v>
      </c>
      <c r="G161" s="16">
        <f t="shared" si="15"/>
        <v>2229270293.6763</v>
      </c>
      <c r="H161" s="16">
        <f t="shared" si="15"/>
        <v>50000.345007419586</v>
      </c>
      <c r="I161" s="16">
        <f t="shared" si="15"/>
        <v>6647644864.7897301</v>
      </c>
      <c r="J161" s="16">
        <f t="shared" si="12"/>
        <v>6647644865.2897301</v>
      </c>
      <c r="K161" s="16">
        <f t="shared" si="11"/>
        <v>-0.5</v>
      </c>
      <c r="L161" s="16"/>
      <c r="M161" s="16"/>
      <c r="N161" s="16"/>
      <c r="O161" s="16"/>
      <c r="P161" s="16"/>
    </row>
    <row r="162" spans="1:16" x14ac:dyDescent="0.3">
      <c r="A162" s="4" t="s">
        <v>125</v>
      </c>
      <c r="B162" s="16"/>
      <c r="C162" s="16"/>
      <c r="D162" s="16"/>
      <c r="E162" s="16"/>
      <c r="F162" s="16"/>
      <c r="G162" s="16"/>
      <c r="H162" s="16"/>
      <c r="I162" s="16"/>
      <c r="J162" s="16">
        <f t="shared" si="12"/>
        <v>0</v>
      </c>
      <c r="K162" s="16">
        <f t="shared" si="11"/>
        <v>0</v>
      </c>
      <c r="L162" s="16"/>
      <c r="M162" s="16"/>
    </row>
    <row r="163" spans="1:16" x14ac:dyDescent="0.3">
      <c r="B163" s="16">
        <f>B161-B162</f>
        <v>604451487.1099999</v>
      </c>
      <c r="C163" s="16">
        <f>C161-C162</f>
        <v>3813873084.1584225</v>
      </c>
      <c r="D163" s="16">
        <f>D161-D162</f>
        <v>0</v>
      </c>
      <c r="J163" s="16">
        <f t="shared" si="12"/>
        <v>4418324571.2684221</v>
      </c>
      <c r="K163" s="16">
        <f t="shared" si="11"/>
        <v>-4418324571.2684221</v>
      </c>
    </row>
    <row r="164" spans="1:16" x14ac:dyDescent="0.3">
      <c r="J164" s="16"/>
      <c r="K164" s="16">
        <f t="shared" si="11"/>
        <v>0</v>
      </c>
    </row>
    <row r="165" spans="1:16" x14ac:dyDescent="0.3">
      <c r="B165" s="16">
        <f>B121+B123+B104</f>
        <v>604451487.1099999</v>
      </c>
      <c r="C165" s="16">
        <f t="shared" ref="C165:I165" si="16">C121+C123+C104</f>
        <v>3813873084.1584225</v>
      </c>
      <c r="D165" s="16">
        <f t="shared" si="16"/>
        <v>0</v>
      </c>
      <c r="E165" s="16">
        <f t="shared" si="16"/>
        <v>0</v>
      </c>
      <c r="F165" s="16">
        <f t="shared" si="16"/>
        <v>0</v>
      </c>
      <c r="G165" s="16">
        <f t="shared" si="16"/>
        <v>2229270293.6763</v>
      </c>
      <c r="H165" s="16">
        <f t="shared" si="16"/>
        <v>50000.345007419586</v>
      </c>
      <c r="I165" s="16">
        <f t="shared" si="16"/>
        <v>6647644864.7897301</v>
      </c>
      <c r="J165" s="16"/>
      <c r="K165" s="16">
        <f t="shared" si="11"/>
        <v>6647644864.7897301</v>
      </c>
    </row>
    <row r="166" spans="1:16" x14ac:dyDescent="0.3">
      <c r="B166" s="16"/>
      <c r="C166" s="16"/>
      <c r="I166" s="16"/>
      <c r="J166" s="16"/>
      <c r="K166" s="16">
        <f t="shared" si="11"/>
        <v>0</v>
      </c>
    </row>
    <row r="167" spans="1:16" x14ac:dyDescent="0.3">
      <c r="J167" s="16"/>
      <c r="K167" s="16">
        <f t="shared" si="11"/>
        <v>0</v>
      </c>
    </row>
    <row r="168" spans="1:16" x14ac:dyDescent="0.3">
      <c r="A168" s="56"/>
      <c r="B168" s="16"/>
      <c r="C168" s="16"/>
      <c r="D168" s="16"/>
      <c r="E168" s="16">
        <f>4227972705+1625772173</f>
        <v>5853744878</v>
      </c>
      <c r="F168" s="16"/>
      <c r="G168" s="16"/>
      <c r="H168" s="16"/>
      <c r="I168" s="16"/>
      <c r="J168" s="16"/>
      <c r="K168" s="16">
        <f t="shared" si="11"/>
        <v>0</v>
      </c>
    </row>
    <row r="169" spans="1:16" x14ac:dyDescent="0.3">
      <c r="E169" s="16">
        <f>1688800000+4205900000</f>
        <v>5894700000</v>
      </c>
      <c r="J169" s="16"/>
      <c r="K169" s="16">
        <f t="shared" si="11"/>
        <v>0</v>
      </c>
    </row>
    <row r="170" spans="1:16" x14ac:dyDescent="0.3">
      <c r="E170" s="16">
        <f>18016021338+6715333817+3356067198</f>
        <v>28087422353</v>
      </c>
      <c r="J170" s="16"/>
      <c r="K170" s="16">
        <f t="shared" si="11"/>
        <v>0</v>
      </c>
    </row>
    <row r="171" spans="1:16" x14ac:dyDescent="0.3">
      <c r="E171" s="16">
        <f>18162700000+6725400000+3500430500</f>
        <v>28388530500</v>
      </c>
      <c r="J171" s="16"/>
      <c r="K171" s="16">
        <f t="shared" si="11"/>
        <v>0</v>
      </c>
    </row>
    <row r="172" spans="1:16" x14ac:dyDescent="0.3">
      <c r="J172" s="16"/>
      <c r="K172" s="16">
        <f t="shared" si="11"/>
        <v>0</v>
      </c>
    </row>
    <row r="173" spans="1:16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>
        <f t="shared" si="11"/>
        <v>0</v>
      </c>
    </row>
    <row r="174" spans="1:16" x14ac:dyDescent="0.3">
      <c r="J174" s="16"/>
      <c r="K174" s="16">
        <f t="shared" si="11"/>
        <v>0</v>
      </c>
    </row>
    <row r="175" spans="1:16" x14ac:dyDescent="0.3">
      <c r="J175" s="16"/>
      <c r="K175" s="16">
        <f t="shared" si="11"/>
        <v>0</v>
      </c>
    </row>
    <row r="176" spans="1:16" x14ac:dyDescent="0.3">
      <c r="J176" s="16"/>
      <c r="K176" s="16">
        <f t="shared" si="11"/>
        <v>0</v>
      </c>
    </row>
    <row r="177" spans="10:11" x14ac:dyDescent="0.3">
      <c r="J177" s="16"/>
      <c r="K177" s="16">
        <f t="shared" si="11"/>
        <v>0</v>
      </c>
    </row>
    <row r="178" spans="10:11" x14ac:dyDescent="0.3">
      <c r="J178" s="16"/>
      <c r="K178" s="16">
        <f t="shared" si="11"/>
        <v>0</v>
      </c>
    </row>
    <row r="179" spans="10:11" x14ac:dyDescent="0.3">
      <c r="J179" s="16"/>
      <c r="K179" s="16">
        <f t="shared" si="11"/>
        <v>0</v>
      </c>
    </row>
    <row r="180" spans="10:11" x14ac:dyDescent="0.3">
      <c r="J180" s="16"/>
      <c r="K180" s="16">
        <f t="shared" si="11"/>
        <v>0</v>
      </c>
    </row>
    <row r="181" spans="10:11" x14ac:dyDescent="0.3">
      <c r="J181" s="16"/>
      <c r="K181" s="16">
        <f t="shared" si="11"/>
        <v>0</v>
      </c>
    </row>
    <row r="182" spans="10:11" x14ac:dyDescent="0.3">
      <c r="J182" s="16"/>
      <c r="K182" s="16">
        <f t="shared" si="11"/>
        <v>0</v>
      </c>
    </row>
    <row r="183" spans="10:11" x14ac:dyDescent="0.3">
      <c r="J183" s="16"/>
      <c r="K183" s="16">
        <f t="shared" si="11"/>
        <v>0</v>
      </c>
    </row>
    <row r="184" spans="10:11" x14ac:dyDescent="0.3">
      <c r="J184" s="16"/>
      <c r="K184" s="16">
        <f t="shared" si="11"/>
        <v>0</v>
      </c>
    </row>
    <row r="185" spans="10:11" x14ac:dyDescent="0.3">
      <c r="J185" s="16"/>
      <c r="K185" s="16">
        <f t="shared" si="11"/>
        <v>0</v>
      </c>
    </row>
    <row r="186" spans="10:11" x14ac:dyDescent="0.3">
      <c r="J186" s="16"/>
      <c r="K186" s="16">
        <f t="shared" si="11"/>
        <v>0</v>
      </c>
    </row>
    <row r="187" spans="10:11" x14ac:dyDescent="0.3">
      <c r="J187" s="16"/>
      <c r="K187" s="16">
        <f t="shared" si="11"/>
        <v>0</v>
      </c>
    </row>
    <row r="188" spans="10:11" x14ac:dyDescent="0.3">
      <c r="J188" s="16"/>
      <c r="K188" s="16">
        <f t="shared" si="11"/>
        <v>0</v>
      </c>
    </row>
    <row r="189" spans="10:11" x14ac:dyDescent="0.3">
      <c r="J189" s="16"/>
      <c r="K189" s="16">
        <f t="shared" si="11"/>
        <v>0</v>
      </c>
    </row>
    <row r="190" spans="10:11" x14ac:dyDescent="0.3">
      <c r="J190" s="16"/>
      <c r="K190" s="16">
        <f t="shared" si="11"/>
        <v>0</v>
      </c>
    </row>
    <row r="191" spans="10:11" x14ac:dyDescent="0.3">
      <c r="J191" s="16"/>
      <c r="K191" s="16">
        <f t="shared" si="11"/>
        <v>0</v>
      </c>
    </row>
    <row r="192" spans="10:11" x14ac:dyDescent="0.3">
      <c r="J192" s="16"/>
      <c r="K192" s="16">
        <f t="shared" si="11"/>
        <v>0</v>
      </c>
    </row>
    <row r="193" spans="10:11" x14ac:dyDescent="0.3">
      <c r="J193" s="16"/>
      <c r="K193" s="16">
        <f t="shared" si="11"/>
        <v>0</v>
      </c>
    </row>
    <row r="194" spans="10:11" x14ac:dyDescent="0.3">
      <c r="J194" s="16"/>
      <c r="K194" s="16">
        <f t="shared" si="11"/>
        <v>0</v>
      </c>
    </row>
    <row r="195" spans="10:11" x14ac:dyDescent="0.3">
      <c r="J195" s="16"/>
      <c r="K195" s="16">
        <f t="shared" si="11"/>
        <v>0</v>
      </c>
    </row>
    <row r="196" spans="10:11" x14ac:dyDescent="0.3">
      <c r="J196" s="16"/>
      <c r="K196" s="16">
        <f t="shared" si="11"/>
        <v>0</v>
      </c>
    </row>
    <row r="197" spans="10:11" x14ac:dyDescent="0.3">
      <c r="J197" s="16"/>
      <c r="K197" s="16">
        <f t="shared" si="11"/>
        <v>0</v>
      </c>
    </row>
    <row r="198" spans="10:11" x14ac:dyDescent="0.3">
      <c r="J198" s="16"/>
      <c r="K198" s="16">
        <f t="shared" si="11"/>
        <v>0</v>
      </c>
    </row>
    <row r="199" spans="10:11" x14ac:dyDescent="0.3">
      <c r="J199" s="16"/>
      <c r="K199" s="16">
        <f t="shared" si="11"/>
        <v>0</v>
      </c>
    </row>
    <row r="200" spans="10:11" x14ac:dyDescent="0.3">
      <c r="J200" s="16"/>
      <c r="K200" s="16">
        <f t="shared" si="11"/>
        <v>0</v>
      </c>
    </row>
    <row r="201" spans="10:11" x14ac:dyDescent="0.3">
      <c r="J201" s="16"/>
      <c r="K201" s="16">
        <f t="shared" si="11"/>
        <v>0</v>
      </c>
    </row>
    <row r="202" spans="10:11" x14ac:dyDescent="0.3">
      <c r="J202" s="16"/>
      <c r="K202" s="16">
        <f t="shared" si="11"/>
        <v>0</v>
      </c>
    </row>
    <row r="203" spans="10:11" x14ac:dyDescent="0.3">
      <c r="J203" s="16"/>
      <c r="K203" s="16">
        <f t="shared" si="11"/>
        <v>0</v>
      </c>
    </row>
    <row r="204" spans="10:11" x14ac:dyDescent="0.3">
      <c r="J204" s="16"/>
      <c r="K204" s="16">
        <f t="shared" si="11"/>
        <v>0</v>
      </c>
    </row>
    <row r="205" spans="10:11" x14ac:dyDescent="0.3">
      <c r="J205" s="16"/>
      <c r="K205" s="16">
        <f t="shared" si="11"/>
        <v>0</v>
      </c>
    </row>
    <row r="206" spans="10:11" x14ac:dyDescent="0.3">
      <c r="J206" s="16"/>
      <c r="K206" s="16">
        <f t="shared" si="11"/>
        <v>0</v>
      </c>
    </row>
    <row r="207" spans="10:11" x14ac:dyDescent="0.3">
      <c r="J207" s="16"/>
      <c r="K207" s="16">
        <f t="shared" si="11"/>
        <v>0</v>
      </c>
    </row>
    <row r="208" spans="10:11" x14ac:dyDescent="0.3">
      <c r="J208" s="16"/>
      <c r="K208" s="16">
        <f t="shared" si="11"/>
        <v>0</v>
      </c>
    </row>
    <row r="209" spans="10:11" x14ac:dyDescent="0.3">
      <c r="J209" s="16"/>
      <c r="K209" s="16">
        <f t="shared" si="11"/>
        <v>0</v>
      </c>
    </row>
    <row r="210" spans="10:11" x14ac:dyDescent="0.3">
      <c r="J210" s="16"/>
      <c r="K210" s="16">
        <f t="shared" si="11"/>
        <v>0</v>
      </c>
    </row>
    <row r="211" spans="10:11" x14ac:dyDescent="0.3">
      <c r="J211" s="16"/>
      <c r="K211" s="16">
        <f t="shared" si="11"/>
        <v>0</v>
      </c>
    </row>
    <row r="212" spans="10:11" x14ac:dyDescent="0.3">
      <c r="J212" s="16"/>
      <c r="K212" s="16">
        <f t="shared" si="11"/>
        <v>0</v>
      </c>
    </row>
    <row r="213" spans="10:11" x14ac:dyDescent="0.3">
      <c r="J213" s="16"/>
      <c r="K213" s="16">
        <f t="shared" si="11"/>
        <v>0</v>
      </c>
    </row>
    <row r="214" spans="10:11" x14ac:dyDescent="0.3">
      <c r="J214" s="16"/>
      <c r="K214" s="16">
        <f t="shared" si="11"/>
        <v>0</v>
      </c>
    </row>
    <row r="215" spans="10:11" x14ac:dyDescent="0.3">
      <c r="J215" s="16"/>
      <c r="K215" s="16">
        <f t="shared" si="11"/>
        <v>0</v>
      </c>
    </row>
    <row r="216" spans="10:11" x14ac:dyDescent="0.3">
      <c r="J216" s="16"/>
      <c r="K216" s="16">
        <f t="shared" si="11"/>
        <v>0</v>
      </c>
    </row>
    <row r="217" spans="10:11" x14ac:dyDescent="0.3">
      <c r="J217" s="16"/>
      <c r="K217" s="16">
        <f t="shared" si="11"/>
        <v>0</v>
      </c>
    </row>
    <row r="218" spans="10:11" x14ac:dyDescent="0.3">
      <c r="J218" s="16"/>
      <c r="K218" s="16">
        <f t="shared" si="11"/>
        <v>0</v>
      </c>
    </row>
    <row r="219" spans="10:11" x14ac:dyDescent="0.3">
      <c r="J219" s="16"/>
      <c r="K219" s="16">
        <f t="shared" si="11"/>
        <v>0</v>
      </c>
    </row>
    <row r="220" spans="10:11" x14ac:dyDescent="0.3">
      <c r="J220" s="16"/>
      <c r="K220" s="16">
        <f t="shared" ref="K220:K239" si="17">I220-J220</f>
        <v>0</v>
      </c>
    </row>
    <row r="221" spans="10:11" x14ac:dyDescent="0.3">
      <c r="J221" s="16"/>
      <c r="K221" s="16">
        <f t="shared" si="17"/>
        <v>0</v>
      </c>
    </row>
    <row r="222" spans="10:11" x14ac:dyDescent="0.3">
      <c r="J222" s="16"/>
      <c r="K222" s="16">
        <f t="shared" si="17"/>
        <v>0</v>
      </c>
    </row>
    <row r="223" spans="10:11" x14ac:dyDescent="0.3">
      <c r="J223" s="16"/>
      <c r="K223" s="16">
        <f t="shared" si="17"/>
        <v>0</v>
      </c>
    </row>
    <row r="224" spans="10:11" x14ac:dyDescent="0.3">
      <c r="J224" s="16"/>
      <c r="K224" s="16">
        <f t="shared" si="17"/>
        <v>0</v>
      </c>
    </row>
    <row r="225" spans="10:11" x14ac:dyDescent="0.3">
      <c r="J225" s="16"/>
      <c r="K225" s="16">
        <f t="shared" si="17"/>
        <v>0</v>
      </c>
    </row>
    <row r="226" spans="10:11" x14ac:dyDescent="0.3">
      <c r="J226" s="16"/>
      <c r="K226" s="16">
        <f t="shared" si="17"/>
        <v>0</v>
      </c>
    </row>
    <row r="227" spans="10:11" x14ac:dyDescent="0.3">
      <c r="J227" s="16"/>
      <c r="K227" s="16">
        <f t="shared" si="17"/>
        <v>0</v>
      </c>
    </row>
    <row r="228" spans="10:11" x14ac:dyDescent="0.3">
      <c r="J228" s="16"/>
      <c r="K228" s="16">
        <f t="shared" si="17"/>
        <v>0</v>
      </c>
    </row>
    <row r="229" spans="10:11" x14ac:dyDescent="0.3">
      <c r="J229" s="16"/>
      <c r="K229" s="16">
        <f t="shared" si="17"/>
        <v>0</v>
      </c>
    </row>
    <row r="230" spans="10:11" x14ac:dyDescent="0.3">
      <c r="J230" s="16"/>
      <c r="K230" s="16">
        <f t="shared" si="17"/>
        <v>0</v>
      </c>
    </row>
    <row r="231" spans="10:11" x14ac:dyDescent="0.3">
      <c r="J231" s="16"/>
      <c r="K231" s="16">
        <f t="shared" si="17"/>
        <v>0</v>
      </c>
    </row>
    <row r="232" spans="10:11" x14ac:dyDescent="0.3">
      <c r="J232" s="16"/>
      <c r="K232" s="16">
        <f t="shared" si="17"/>
        <v>0</v>
      </c>
    </row>
    <row r="233" spans="10:11" x14ac:dyDescent="0.3">
      <c r="J233" s="16"/>
      <c r="K233" s="16">
        <f t="shared" si="17"/>
        <v>0</v>
      </c>
    </row>
    <row r="234" spans="10:11" x14ac:dyDescent="0.3">
      <c r="J234" s="16"/>
      <c r="K234" s="16">
        <f t="shared" si="17"/>
        <v>0</v>
      </c>
    </row>
    <row r="235" spans="10:11" x14ac:dyDescent="0.3">
      <c r="J235" s="16"/>
      <c r="K235" s="16">
        <f t="shared" si="17"/>
        <v>0</v>
      </c>
    </row>
    <row r="236" spans="10:11" x14ac:dyDescent="0.3">
      <c r="J236" s="16"/>
      <c r="K236" s="16">
        <f t="shared" si="17"/>
        <v>0</v>
      </c>
    </row>
    <row r="237" spans="10:11" x14ac:dyDescent="0.3">
      <c r="J237" s="16"/>
      <c r="K237" s="16">
        <f t="shared" si="17"/>
        <v>0</v>
      </c>
    </row>
    <row r="238" spans="10:11" x14ac:dyDescent="0.3">
      <c r="J238" s="16"/>
      <c r="K238" s="16">
        <f t="shared" si="17"/>
        <v>0</v>
      </c>
    </row>
    <row r="239" spans="10:11" x14ac:dyDescent="0.3">
      <c r="J239" s="16"/>
      <c r="K239" s="16">
        <f t="shared" si="17"/>
        <v>0</v>
      </c>
    </row>
    <row r="240" spans="10:11" x14ac:dyDescent="0.3">
      <c r="J240" s="16"/>
      <c r="K240" s="16"/>
    </row>
    <row r="241" spans="10:11" x14ac:dyDescent="0.3">
      <c r="J241" s="16"/>
      <c r="K241" s="16"/>
    </row>
    <row r="242" spans="10:11" x14ac:dyDescent="0.3">
      <c r="J242" s="16"/>
      <c r="K242" s="16"/>
    </row>
    <row r="243" spans="10:11" x14ac:dyDescent="0.3">
      <c r="J243" s="16"/>
      <c r="K243" s="16"/>
    </row>
    <row r="244" spans="10:11" x14ac:dyDescent="0.3">
      <c r="J244" s="16"/>
      <c r="K244" s="16"/>
    </row>
    <row r="245" spans="10:11" x14ac:dyDescent="0.3">
      <c r="J245" s="16"/>
      <c r="K245" s="16"/>
    </row>
    <row r="246" spans="10:11" x14ac:dyDescent="0.3">
      <c r="J246" s="16"/>
      <c r="K246" s="16"/>
    </row>
    <row r="247" spans="10:11" x14ac:dyDescent="0.3">
      <c r="J247" s="16"/>
      <c r="K247" s="16"/>
    </row>
    <row r="248" spans="10:11" x14ac:dyDescent="0.3">
      <c r="J248" s="16"/>
      <c r="K248" s="16"/>
    </row>
    <row r="249" spans="10:11" x14ac:dyDescent="0.3">
      <c r="J249" s="16"/>
      <c r="K249" s="16"/>
    </row>
    <row r="250" spans="10:11" x14ac:dyDescent="0.3">
      <c r="J250" s="16"/>
      <c r="K250" s="16"/>
    </row>
    <row r="251" spans="10:11" x14ac:dyDescent="0.3">
      <c r="J251" s="16"/>
      <c r="K251" s="16"/>
    </row>
    <row r="252" spans="10:11" x14ac:dyDescent="0.3">
      <c r="J252" s="16"/>
      <c r="K252" s="16"/>
    </row>
    <row r="253" spans="10:11" x14ac:dyDescent="0.3">
      <c r="J253" s="16"/>
      <c r="K253" s="16"/>
    </row>
    <row r="254" spans="10:11" x14ac:dyDescent="0.3">
      <c r="J254" s="16"/>
      <c r="K254" s="16"/>
    </row>
    <row r="255" spans="10:11" x14ac:dyDescent="0.3">
      <c r="J255" s="16"/>
      <c r="K255" s="16"/>
    </row>
    <row r="256" spans="10:11" x14ac:dyDescent="0.3">
      <c r="J256" s="16"/>
      <c r="K256" s="16"/>
    </row>
    <row r="257" spans="10:11" x14ac:dyDescent="0.3">
      <c r="J257" s="16"/>
      <c r="K257" s="16"/>
    </row>
    <row r="258" spans="10:11" x14ac:dyDescent="0.3">
      <c r="J258" s="16"/>
      <c r="K258" s="16"/>
    </row>
    <row r="259" spans="10:11" x14ac:dyDescent="0.3">
      <c r="J259" s="16"/>
      <c r="K259" s="16"/>
    </row>
    <row r="260" spans="10:11" x14ac:dyDescent="0.3">
      <c r="J260" s="16"/>
      <c r="K260" s="16"/>
    </row>
    <row r="261" spans="10:11" x14ac:dyDescent="0.3">
      <c r="J261" s="16"/>
      <c r="K261" s="16"/>
    </row>
    <row r="262" spans="10:11" x14ac:dyDescent="0.3">
      <c r="J262" s="16"/>
      <c r="K262" s="16"/>
    </row>
    <row r="263" spans="10:11" x14ac:dyDescent="0.3">
      <c r="J263" s="16"/>
      <c r="K263" s="16"/>
    </row>
    <row r="264" spans="10:11" x14ac:dyDescent="0.3">
      <c r="J264" s="16"/>
      <c r="K264" s="16"/>
    </row>
    <row r="265" spans="10:11" x14ac:dyDescent="0.3">
      <c r="J265" s="16"/>
      <c r="K265" s="16"/>
    </row>
    <row r="266" spans="10:11" x14ac:dyDescent="0.3">
      <c r="J266" s="16"/>
      <c r="K266" s="16"/>
    </row>
    <row r="267" spans="10:11" x14ac:dyDescent="0.3">
      <c r="J267" s="16"/>
      <c r="K267" s="16"/>
    </row>
    <row r="268" spans="10:11" x14ac:dyDescent="0.3">
      <c r="J268" s="16"/>
      <c r="K268" s="16"/>
    </row>
    <row r="269" spans="10:11" x14ac:dyDescent="0.3">
      <c r="J269" s="16"/>
      <c r="K269" s="16"/>
    </row>
    <row r="270" spans="10:11" x14ac:dyDescent="0.3">
      <c r="J270" s="16"/>
      <c r="K270" s="16"/>
    </row>
    <row r="271" spans="10:11" x14ac:dyDescent="0.3">
      <c r="J271" s="16"/>
      <c r="K271" s="16"/>
    </row>
    <row r="272" spans="10:11" x14ac:dyDescent="0.3">
      <c r="J272" s="16"/>
      <c r="K272" s="16"/>
    </row>
    <row r="273" spans="10:11" x14ac:dyDescent="0.3">
      <c r="J273" s="16"/>
      <c r="K273" s="16"/>
    </row>
    <row r="274" spans="10:11" x14ac:dyDescent="0.3">
      <c r="J274" s="16"/>
      <c r="K274" s="16"/>
    </row>
    <row r="275" spans="10:11" x14ac:dyDescent="0.3">
      <c r="J275" s="16"/>
      <c r="K275" s="16"/>
    </row>
    <row r="276" spans="10:11" x14ac:dyDescent="0.3">
      <c r="J276" s="16"/>
      <c r="K276" s="16"/>
    </row>
    <row r="277" spans="10:11" x14ac:dyDescent="0.3">
      <c r="J277" s="16"/>
      <c r="K277" s="16"/>
    </row>
    <row r="278" spans="10:11" x14ac:dyDescent="0.3">
      <c r="J278" s="16"/>
      <c r="K278" s="16"/>
    </row>
    <row r="279" spans="10:11" x14ac:dyDescent="0.3">
      <c r="J279" s="16"/>
      <c r="K279" s="16"/>
    </row>
    <row r="280" spans="10:11" x14ac:dyDescent="0.3">
      <c r="J280" s="16"/>
      <c r="K280" s="16"/>
    </row>
    <row r="281" spans="10:11" x14ac:dyDescent="0.3">
      <c r="J281" s="16"/>
      <c r="K281" s="16"/>
    </row>
    <row r="282" spans="10:11" x14ac:dyDescent="0.3">
      <c r="J282" s="16"/>
      <c r="K282" s="16"/>
    </row>
    <row r="283" spans="10:11" x14ac:dyDescent="0.3">
      <c r="J283" s="16"/>
      <c r="K283" s="16"/>
    </row>
    <row r="284" spans="10:11" x14ac:dyDescent="0.3">
      <c r="J284" s="16"/>
      <c r="K284" s="16"/>
    </row>
    <row r="285" spans="10:11" x14ac:dyDescent="0.3">
      <c r="J285" s="16"/>
      <c r="K285" s="16"/>
    </row>
    <row r="286" spans="10:11" x14ac:dyDescent="0.3">
      <c r="J286" s="16"/>
      <c r="K286" s="16"/>
    </row>
    <row r="287" spans="10:11" x14ac:dyDescent="0.3">
      <c r="J287" s="16"/>
      <c r="K287" s="16"/>
    </row>
    <row r="288" spans="10:11" x14ac:dyDescent="0.3">
      <c r="J288" s="16"/>
      <c r="K288" s="16"/>
    </row>
    <row r="289" spans="10:11" x14ac:dyDescent="0.3">
      <c r="J289" s="16"/>
      <c r="K289" s="16"/>
    </row>
    <row r="290" spans="10:11" x14ac:dyDescent="0.3">
      <c r="J290" s="16"/>
      <c r="K290" s="16"/>
    </row>
    <row r="291" spans="10:11" x14ac:dyDescent="0.3">
      <c r="J291" s="16"/>
      <c r="K291" s="16"/>
    </row>
    <row r="292" spans="10:11" x14ac:dyDescent="0.3">
      <c r="J292" s="16"/>
      <c r="K292" s="16"/>
    </row>
    <row r="293" spans="10:11" x14ac:dyDescent="0.3">
      <c r="J293" s="16"/>
      <c r="K293" s="16"/>
    </row>
    <row r="294" spans="10:11" x14ac:dyDescent="0.3">
      <c r="J294" s="16"/>
      <c r="K294" s="16"/>
    </row>
    <row r="295" spans="10:11" x14ac:dyDescent="0.3">
      <c r="J295" s="16"/>
      <c r="K295" s="16"/>
    </row>
    <row r="296" spans="10:11" x14ac:dyDescent="0.3">
      <c r="J296" s="16"/>
      <c r="K296" s="16"/>
    </row>
    <row r="297" spans="10:11" x14ac:dyDescent="0.3">
      <c r="J297" s="16"/>
      <c r="K297" s="16"/>
    </row>
    <row r="298" spans="10:11" x14ac:dyDescent="0.3">
      <c r="J298" s="16"/>
      <c r="K298" s="16"/>
    </row>
    <row r="299" spans="10:11" x14ac:dyDescent="0.3">
      <c r="J299" s="16"/>
      <c r="K299" s="16"/>
    </row>
    <row r="300" spans="10:11" x14ac:dyDescent="0.3">
      <c r="J300" s="16"/>
      <c r="K300" s="16"/>
    </row>
    <row r="301" spans="10:11" x14ac:dyDescent="0.3">
      <c r="J301" s="16"/>
      <c r="K301" s="16"/>
    </row>
    <row r="302" spans="10:11" x14ac:dyDescent="0.3">
      <c r="J302" s="16"/>
      <c r="K302" s="16"/>
    </row>
    <row r="303" spans="10:11" x14ac:dyDescent="0.3">
      <c r="J303" s="16"/>
      <c r="K303" s="16"/>
    </row>
    <row r="304" spans="10:11" x14ac:dyDescent="0.3">
      <c r="J304" s="16"/>
      <c r="K304" s="16"/>
    </row>
    <row r="305" spans="10:11" x14ac:dyDescent="0.3">
      <c r="J305" s="16"/>
      <c r="K305" s="16"/>
    </row>
    <row r="306" spans="10:11" x14ac:dyDescent="0.3">
      <c r="J306" s="16"/>
      <c r="K306" s="16"/>
    </row>
    <row r="307" spans="10:11" x14ac:dyDescent="0.3">
      <c r="J307" s="16"/>
      <c r="K307" s="16"/>
    </row>
    <row r="308" spans="10:11" x14ac:dyDescent="0.3">
      <c r="J308" s="16"/>
      <c r="K308" s="16"/>
    </row>
    <row r="309" spans="10:11" x14ac:dyDescent="0.3">
      <c r="J309" s="16"/>
      <c r="K309" s="16"/>
    </row>
    <row r="310" spans="10:11" x14ac:dyDescent="0.3">
      <c r="J310" s="16"/>
      <c r="K310" s="16"/>
    </row>
    <row r="311" spans="10:11" x14ac:dyDescent="0.3">
      <c r="J311" s="16"/>
      <c r="K311" s="16"/>
    </row>
    <row r="312" spans="10:11" x14ac:dyDescent="0.3">
      <c r="J312" s="16"/>
      <c r="K312" s="16"/>
    </row>
    <row r="313" spans="10:11" x14ac:dyDescent="0.3">
      <c r="J313" s="16"/>
      <c r="K313" s="16"/>
    </row>
    <row r="314" spans="10:11" x14ac:dyDescent="0.3">
      <c r="J314" s="16"/>
      <c r="K314" s="16"/>
    </row>
    <row r="315" spans="10:11" x14ac:dyDescent="0.3">
      <c r="J315" s="16"/>
      <c r="K315" s="16"/>
    </row>
    <row r="316" spans="10:11" x14ac:dyDescent="0.3">
      <c r="J316" s="16"/>
      <c r="K316" s="16"/>
    </row>
    <row r="317" spans="10:11" x14ac:dyDescent="0.3">
      <c r="J317" s="16"/>
      <c r="K317" s="16"/>
    </row>
    <row r="318" spans="10:11" x14ac:dyDescent="0.3">
      <c r="J318" s="16"/>
      <c r="K318" s="16"/>
    </row>
    <row r="319" spans="10:11" x14ac:dyDescent="0.3">
      <c r="J319" s="16"/>
      <c r="K319" s="16"/>
    </row>
    <row r="320" spans="10:11" x14ac:dyDescent="0.3">
      <c r="J320" s="16"/>
      <c r="K320" s="16"/>
    </row>
    <row r="321" spans="10:11" x14ac:dyDescent="0.3">
      <c r="J321" s="16"/>
      <c r="K321" s="16"/>
    </row>
    <row r="322" spans="10:11" x14ac:dyDescent="0.3">
      <c r="J322" s="16"/>
      <c r="K322" s="16"/>
    </row>
    <row r="323" spans="10:11" x14ac:dyDescent="0.3">
      <c r="J323" s="16"/>
      <c r="K323" s="16"/>
    </row>
    <row r="324" spans="10:11" x14ac:dyDescent="0.3">
      <c r="J324" s="16"/>
      <c r="K324" s="16"/>
    </row>
    <row r="325" spans="10:11" x14ac:dyDescent="0.3">
      <c r="J325" s="16"/>
      <c r="K325" s="16"/>
    </row>
    <row r="326" spans="10:11" x14ac:dyDescent="0.3">
      <c r="J326" s="16"/>
      <c r="K326" s="16"/>
    </row>
    <row r="327" spans="10:11" x14ac:dyDescent="0.3">
      <c r="J327" s="16"/>
      <c r="K327" s="16"/>
    </row>
    <row r="328" spans="10:11" x14ac:dyDescent="0.3">
      <c r="J328" s="16"/>
      <c r="K328" s="16"/>
    </row>
    <row r="329" spans="10:11" x14ac:dyDescent="0.3">
      <c r="J329" s="16"/>
      <c r="K329" s="16"/>
    </row>
    <row r="330" spans="10:11" x14ac:dyDescent="0.3">
      <c r="J330" s="16"/>
      <c r="K330" s="16"/>
    </row>
    <row r="331" spans="10:11" x14ac:dyDescent="0.3">
      <c r="J331" s="16"/>
      <c r="K331" s="16"/>
    </row>
    <row r="332" spans="10:11" x14ac:dyDescent="0.3">
      <c r="J332" s="16"/>
      <c r="K332" s="16"/>
    </row>
    <row r="333" spans="10:11" x14ac:dyDescent="0.3">
      <c r="J333" s="16"/>
      <c r="K333" s="16"/>
    </row>
    <row r="334" spans="10:11" x14ac:dyDescent="0.3">
      <c r="J334" s="16"/>
      <c r="K334" s="16"/>
    </row>
    <row r="335" spans="10:11" x14ac:dyDescent="0.3">
      <c r="J335" s="16"/>
      <c r="K335" s="16"/>
    </row>
    <row r="336" spans="10:11" x14ac:dyDescent="0.3">
      <c r="J336" s="16"/>
      <c r="K336" s="16"/>
    </row>
    <row r="337" spans="10:11" x14ac:dyDescent="0.3">
      <c r="J337" s="16"/>
      <c r="K337" s="16"/>
    </row>
    <row r="338" spans="10:11" x14ac:dyDescent="0.3">
      <c r="J338" s="16"/>
      <c r="K338" s="16"/>
    </row>
    <row r="339" spans="10:11" x14ac:dyDescent="0.3">
      <c r="J339" s="16"/>
      <c r="K339" s="16"/>
    </row>
    <row r="340" spans="10:11" x14ac:dyDescent="0.3">
      <c r="J340" s="16"/>
      <c r="K340" s="16"/>
    </row>
    <row r="341" spans="10:11" x14ac:dyDescent="0.3">
      <c r="J341" s="16"/>
      <c r="K341" s="16"/>
    </row>
    <row r="342" spans="10:11" x14ac:dyDescent="0.3">
      <c r="J342" s="16"/>
      <c r="K342" s="16"/>
    </row>
    <row r="343" spans="10:11" x14ac:dyDescent="0.3">
      <c r="J343" s="16"/>
      <c r="K343" s="16"/>
    </row>
    <row r="344" spans="10:11" x14ac:dyDescent="0.3">
      <c r="J344" s="16"/>
      <c r="K344" s="16"/>
    </row>
    <row r="345" spans="10:11" x14ac:dyDescent="0.3">
      <c r="J345" s="16"/>
      <c r="K345" s="16"/>
    </row>
    <row r="346" spans="10:11" x14ac:dyDescent="0.3">
      <c r="J346" s="16"/>
      <c r="K346" s="16"/>
    </row>
    <row r="347" spans="10:11" x14ac:dyDescent="0.3">
      <c r="J347" s="16"/>
      <c r="K347" s="16"/>
    </row>
    <row r="348" spans="10:11" x14ac:dyDescent="0.3">
      <c r="J348" s="16"/>
      <c r="K348" s="16"/>
    </row>
    <row r="349" spans="10:11" x14ac:dyDescent="0.3">
      <c r="J349" s="16"/>
      <c r="K349" s="16"/>
    </row>
    <row r="350" spans="10:11" x14ac:dyDescent="0.3">
      <c r="J350" s="16"/>
      <c r="K350" s="16"/>
    </row>
    <row r="351" spans="10:11" x14ac:dyDescent="0.3">
      <c r="J351" s="16"/>
      <c r="K351" s="16"/>
    </row>
    <row r="352" spans="10:11" x14ac:dyDescent="0.3">
      <c r="J352" s="16"/>
      <c r="K352" s="16"/>
    </row>
    <row r="353" spans="10:11" x14ac:dyDescent="0.3">
      <c r="J353" s="16"/>
      <c r="K353" s="16"/>
    </row>
    <row r="354" spans="10:11" x14ac:dyDescent="0.3">
      <c r="J354" s="16"/>
      <c r="K354" s="16"/>
    </row>
    <row r="355" spans="10:11" x14ac:dyDescent="0.3">
      <c r="J355" s="16"/>
      <c r="K355" s="16"/>
    </row>
    <row r="356" spans="10:11" x14ac:dyDescent="0.3">
      <c r="J356" s="16"/>
      <c r="K356" s="16"/>
    </row>
    <row r="357" spans="10:11" x14ac:dyDescent="0.3">
      <c r="J357" s="16"/>
      <c r="K357" s="16"/>
    </row>
    <row r="358" spans="10:11" x14ac:dyDescent="0.3">
      <c r="J358" s="16"/>
      <c r="K358" s="16"/>
    </row>
    <row r="359" spans="10:11" x14ac:dyDescent="0.3">
      <c r="J359" s="16"/>
      <c r="K359" s="16"/>
    </row>
    <row r="360" spans="10:11" x14ac:dyDescent="0.3">
      <c r="J360" s="16"/>
      <c r="K360" s="16"/>
    </row>
    <row r="361" spans="10:11" x14ac:dyDescent="0.3">
      <c r="J361" s="16"/>
      <c r="K361" s="16"/>
    </row>
    <row r="362" spans="10:11" x14ac:dyDescent="0.3">
      <c r="J362" s="16"/>
      <c r="K362" s="16"/>
    </row>
    <row r="363" spans="10:11" x14ac:dyDescent="0.3">
      <c r="J363" s="16"/>
      <c r="K363" s="16"/>
    </row>
    <row r="364" spans="10:11" x14ac:dyDescent="0.3">
      <c r="J364" s="16"/>
      <c r="K364" s="16"/>
    </row>
    <row r="365" spans="10:11" x14ac:dyDescent="0.3">
      <c r="J365" s="16"/>
      <c r="K365" s="16"/>
    </row>
    <row r="366" spans="10:11" x14ac:dyDescent="0.3">
      <c r="J366" s="16"/>
      <c r="K366" s="16"/>
    </row>
    <row r="367" spans="10:11" x14ac:dyDescent="0.3">
      <c r="J367" s="16"/>
      <c r="K367" s="16"/>
    </row>
    <row r="368" spans="10:11" x14ac:dyDescent="0.3">
      <c r="J368" s="16"/>
      <c r="K368" s="16"/>
    </row>
    <row r="369" spans="10:11" x14ac:dyDescent="0.3">
      <c r="J369" s="16"/>
      <c r="K369" s="16"/>
    </row>
    <row r="370" spans="10:11" x14ac:dyDescent="0.3">
      <c r="J370" s="16"/>
      <c r="K370" s="16"/>
    </row>
    <row r="371" spans="10:11" x14ac:dyDescent="0.3">
      <c r="J371" s="16"/>
      <c r="K371" s="16"/>
    </row>
    <row r="372" spans="10:11" x14ac:dyDescent="0.3">
      <c r="J372" s="16"/>
      <c r="K372" s="16"/>
    </row>
    <row r="373" spans="10:11" x14ac:dyDescent="0.3">
      <c r="J373" s="16"/>
      <c r="K373" s="16"/>
    </row>
    <row r="374" spans="10:11" x14ac:dyDescent="0.3">
      <c r="J374" s="16"/>
      <c r="K374" s="16"/>
    </row>
    <row r="375" spans="10:11" x14ac:dyDescent="0.3">
      <c r="J375" s="16"/>
      <c r="K375" s="16"/>
    </row>
    <row r="376" spans="10:11" x14ac:dyDescent="0.3">
      <c r="J376" s="16"/>
      <c r="K376" s="16"/>
    </row>
    <row r="377" spans="10:11" x14ac:dyDescent="0.3">
      <c r="J377" s="16"/>
      <c r="K377" s="16"/>
    </row>
    <row r="378" spans="10:11" x14ac:dyDescent="0.3">
      <c r="J378" s="16"/>
      <c r="K378" s="16"/>
    </row>
    <row r="379" spans="10:11" x14ac:dyDescent="0.3">
      <c r="J379" s="16"/>
      <c r="K379" s="16"/>
    </row>
    <row r="380" spans="10:11" x14ac:dyDescent="0.3">
      <c r="J380" s="16"/>
      <c r="K380" s="16"/>
    </row>
    <row r="381" spans="10:11" x14ac:dyDescent="0.3">
      <c r="J381" s="16"/>
      <c r="K381" s="16"/>
    </row>
    <row r="382" spans="10:11" x14ac:dyDescent="0.3">
      <c r="J382" s="16"/>
      <c r="K382" s="16"/>
    </row>
    <row r="383" spans="10:11" x14ac:dyDescent="0.3">
      <c r="J383" s="16"/>
      <c r="K383" s="16"/>
    </row>
    <row r="384" spans="10:11" x14ac:dyDescent="0.3">
      <c r="J384" s="16"/>
      <c r="K384" s="16"/>
    </row>
    <row r="385" spans="10:11" x14ac:dyDescent="0.3">
      <c r="J385" s="16"/>
      <c r="K385" s="16"/>
    </row>
    <row r="386" spans="10:11" x14ac:dyDescent="0.3">
      <c r="J386" s="16"/>
      <c r="K386" s="16"/>
    </row>
    <row r="387" spans="10:11" x14ac:dyDescent="0.3">
      <c r="J387" s="16"/>
      <c r="K387" s="16"/>
    </row>
    <row r="388" spans="10:11" x14ac:dyDescent="0.3">
      <c r="J388" s="16"/>
      <c r="K388" s="16"/>
    </row>
    <row r="389" spans="10:11" x14ac:dyDescent="0.3">
      <c r="J389" s="16"/>
      <c r="K389" s="16"/>
    </row>
    <row r="390" spans="10:11" x14ac:dyDescent="0.3">
      <c r="J390" s="16"/>
      <c r="K390" s="16"/>
    </row>
    <row r="391" spans="10:11" x14ac:dyDescent="0.3">
      <c r="J391" s="16"/>
      <c r="K391" s="16"/>
    </row>
    <row r="392" spans="10:11" x14ac:dyDescent="0.3">
      <c r="J392" s="16"/>
      <c r="K392" s="16"/>
    </row>
    <row r="393" spans="10:11" x14ac:dyDescent="0.3">
      <c r="J393" s="16"/>
      <c r="K393" s="16"/>
    </row>
    <row r="394" spans="10:11" x14ac:dyDescent="0.3">
      <c r="J394" s="16"/>
      <c r="K394" s="16"/>
    </row>
    <row r="395" spans="10:11" x14ac:dyDescent="0.3">
      <c r="J395" s="16"/>
      <c r="K395" s="16"/>
    </row>
    <row r="396" spans="10:11" x14ac:dyDescent="0.3">
      <c r="J396" s="16"/>
      <c r="K396" s="16"/>
    </row>
    <row r="397" spans="10:11" x14ac:dyDescent="0.3">
      <c r="J397" s="16"/>
      <c r="K397" s="16"/>
    </row>
    <row r="398" spans="10:11" x14ac:dyDescent="0.3">
      <c r="J398" s="16"/>
      <c r="K398" s="16"/>
    </row>
    <row r="399" spans="10:11" x14ac:dyDescent="0.3">
      <c r="J399" s="16"/>
      <c r="K399" s="16"/>
    </row>
    <row r="400" spans="10:11" x14ac:dyDescent="0.3">
      <c r="J400" s="16"/>
      <c r="K400" s="16"/>
    </row>
    <row r="401" spans="10:11" x14ac:dyDescent="0.3">
      <c r="J401" s="16"/>
      <c r="K401" s="16"/>
    </row>
    <row r="402" spans="10:11" x14ac:dyDescent="0.3">
      <c r="J402" s="16"/>
      <c r="K402" s="16"/>
    </row>
    <row r="403" spans="10:11" x14ac:dyDescent="0.3">
      <c r="J403" s="16"/>
      <c r="K403" s="16"/>
    </row>
    <row r="404" spans="10:11" x14ac:dyDescent="0.3">
      <c r="J404" s="16"/>
      <c r="K404" s="16"/>
    </row>
    <row r="405" spans="10:11" x14ac:dyDescent="0.3">
      <c r="J405" s="16"/>
      <c r="K405" s="16"/>
    </row>
    <row r="406" spans="10:11" x14ac:dyDescent="0.3">
      <c r="J406" s="16"/>
      <c r="K406" s="16"/>
    </row>
    <row r="407" spans="10:11" x14ac:dyDescent="0.3">
      <c r="J407" s="16"/>
      <c r="K407" s="16"/>
    </row>
    <row r="408" spans="10:11" x14ac:dyDescent="0.3">
      <c r="J408" s="16"/>
      <c r="K408" s="16"/>
    </row>
    <row r="409" spans="10:11" x14ac:dyDescent="0.3">
      <c r="J409" s="16"/>
      <c r="K409" s="16"/>
    </row>
    <row r="410" spans="10:11" x14ac:dyDescent="0.3">
      <c r="J410" s="16"/>
      <c r="K410" s="16"/>
    </row>
    <row r="411" spans="10:11" x14ac:dyDescent="0.3">
      <c r="J411" s="16"/>
      <c r="K411" s="16"/>
    </row>
    <row r="412" spans="10:11" x14ac:dyDescent="0.3">
      <c r="J412" s="16"/>
      <c r="K412" s="16"/>
    </row>
    <row r="413" spans="10:11" x14ac:dyDescent="0.3">
      <c r="J413" s="16"/>
      <c r="K413" s="16"/>
    </row>
    <row r="414" spans="10:11" x14ac:dyDescent="0.3">
      <c r="J414" s="16"/>
      <c r="K414" s="16"/>
    </row>
    <row r="415" spans="10:11" x14ac:dyDescent="0.3">
      <c r="J415" s="16"/>
      <c r="K415" s="16"/>
    </row>
    <row r="416" spans="10:11" x14ac:dyDescent="0.3">
      <c r="J416" s="16"/>
      <c r="K416" s="16"/>
    </row>
    <row r="417" spans="10:11" x14ac:dyDescent="0.3">
      <c r="J417" s="16"/>
      <c r="K417" s="16"/>
    </row>
    <row r="418" spans="10:11" x14ac:dyDescent="0.3">
      <c r="J418" s="16"/>
      <c r="K418" s="16"/>
    </row>
    <row r="419" spans="10:11" x14ac:dyDescent="0.3">
      <c r="J419" s="16"/>
      <c r="K419" s="16"/>
    </row>
    <row r="420" spans="10:11" x14ac:dyDescent="0.3">
      <c r="J420" s="16"/>
      <c r="K420" s="16"/>
    </row>
    <row r="421" spans="10:11" x14ac:dyDescent="0.3">
      <c r="J421" s="16"/>
      <c r="K421" s="16"/>
    </row>
    <row r="422" spans="10:11" x14ac:dyDescent="0.3">
      <c r="J422" s="16"/>
      <c r="K422" s="16"/>
    </row>
    <row r="423" spans="10:11" x14ac:dyDescent="0.3">
      <c r="J423" s="16"/>
      <c r="K423" s="16"/>
    </row>
    <row r="424" spans="10:11" x14ac:dyDescent="0.3">
      <c r="J424" s="16"/>
      <c r="K424" s="16"/>
    </row>
    <row r="425" spans="10:11" x14ac:dyDescent="0.3">
      <c r="J425" s="16"/>
      <c r="K425" s="16"/>
    </row>
    <row r="426" spans="10:11" x14ac:dyDescent="0.3">
      <c r="J426" s="16"/>
      <c r="K426" s="16"/>
    </row>
    <row r="427" spans="10:11" x14ac:dyDescent="0.3">
      <c r="J427" s="16"/>
      <c r="K427" s="16"/>
    </row>
    <row r="428" spans="10:11" x14ac:dyDescent="0.3">
      <c r="J428" s="16"/>
      <c r="K428" s="16"/>
    </row>
    <row r="429" spans="10:11" x14ac:dyDescent="0.3">
      <c r="J429" s="16"/>
      <c r="K429" s="16"/>
    </row>
    <row r="430" spans="10:11" x14ac:dyDescent="0.3">
      <c r="J430" s="16"/>
      <c r="K430" s="16"/>
    </row>
    <row r="431" spans="10:11" x14ac:dyDescent="0.3">
      <c r="J431" s="16"/>
      <c r="K431" s="16"/>
    </row>
    <row r="432" spans="10:11" x14ac:dyDescent="0.3">
      <c r="J432" s="16"/>
      <c r="K432" s="16"/>
    </row>
    <row r="433" spans="10:11" x14ac:dyDescent="0.3">
      <c r="J433" s="16"/>
      <c r="K433" s="16"/>
    </row>
    <row r="434" spans="10:11" x14ac:dyDescent="0.3">
      <c r="J434" s="16"/>
      <c r="K434" s="16"/>
    </row>
    <row r="435" spans="10:11" x14ac:dyDescent="0.3">
      <c r="J435" s="16"/>
      <c r="K435" s="16"/>
    </row>
    <row r="436" spans="10:11" x14ac:dyDescent="0.3">
      <c r="J436" s="16"/>
      <c r="K436" s="16"/>
    </row>
    <row r="437" spans="10:11" x14ac:dyDescent="0.3">
      <c r="J437" s="16"/>
      <c r="K437" s="16"/>
    </row>
    <row r="438" spans="10:11" x14ac:dyDescent="0.3">
      <c r="J438" s="16"/>
      <c r="K438" s="16"/>
    </row>
    <row r="439" spans="10:11" x14ac:dyDescent="0.3">
      <c r="J439" s="16"/>
      <c r="K439" s="16"/>
    </row>
    <row r="440" spans="10:11" x14ac:dyDescent="0.3">
      <c r="J440" s="16"/>
      <c r="K440" s="16"/>
    </row>
    <row r="441" spans="10:11" x14ac:dyDescent="0.3">
      <c r="J441" s="16"/>
      <c r="K441" s="16"/>
    </row>
    <row r="442" spans="10:11" x14ac:dyDescent="0.3">
      <c r="J442" s="16"/>
      <c r="K442" s="16"/>
    </row>
    <row r="443" spans="10:11" x14ac:dyDescent="0.3">
      <c r="J443" s="16"/>
      <c r="K443" s="16"/>
    </row>
    <row r="444" spans="10:11" x14ac:dyDescent="0.3">
      <c r="J444" s="16"/>
      <c r="K444" s="16"/>
    </row>
    <row r="445" spans="10:11" x14ac:dyDescent="0.3">
      <c r="J445" s="16"/>
      <c r="K445" s="16"/>
    </row>
    <row r="446" spans="10:11" x14ac:dyDescent="0.3">
      <c r="J446" s="16"/>
      <c r="K446" s="16"/>
    </row>
    <row r="447" spans="10:11" x14ac:dyDescent="0.3">
      <c r="J447" s="16"/>
      <c r="K447" s="16"/>
    </row>
    <row r="448" spans="10:11" x14ac:dyDescent="0.3">
      <c r="J448" s="16"/>
      <c r="K448" s="16"/>
    </row>
    <row r="449" spans="10:11" x14ac:dyDescent="0.3">
      <c r="J449" s="16"/>
      <c r="K449" s="16"/>
    </row>
    <row r="450" spans="10:11" x14ac:dyDescent="0.3">
      <c r="J450" s="16"/>
      <c r="K450" s="16"/>
    </row>
    <row r="451" spans="10:11" x14ac:dyDescent="0.3">
      <c r="J451" s="16"/>
      <c r="K451" s="16"/>
    </row>
    <row r="452" spans="10:11" x14ac:dyDescent="0.3">
      <c r="J452" s="16"/>
      <c r="K452" s="16"/>
    </row>
    <row r="453" spans="10:11" x14ac:dyDescent="0.3">
      <c r="J453" s="16"/>
      <c r="K453" s="16"/>
    </row>
    <row r="454" spans="10:11" x14ac:dyDescent="0.3">
      <c r="J454" s="16"/>
      <c r="K454" s="16"/>
    </row>
    <row r="455" spans="10:11" x14ac:dyDescent="0.3">
      <c r="J455" s="16"/>
      <c r="K455" s="16"/>
    </row>
    <row r="456" spans="10:11" x14ac:dyDescent="0.3">
      <c r="J456" s="16"/>
      <c r="K456" s="16"/>
    </row>
    <row r="457" spans="10:11" x14ac:dyDescent="0.3">
      <c r="J457" s="16"/>
      <c r="K457" s="16"/>
    </row>
    <row r="458" spans="10:11" x14ac:dyDescent="0.3">
      <c r="J458" s="16"/>
      <c r="K458" s="16"/>
    </row>
    <row r="459" spans="10:11" x14ac:dyDescent="0.3">
      <c r="J459" s="16"/>
      <c r="K459" s="16"/>
    </row>
    <row r="460" spans="10:11" x14ac:dyDescent="0.3">
      <c r="J460" s="16"/>
      <c r="K460" s="16"/>
    </row>
    <row r="461" spans="10:11" x14ac:dyDescent="0.3">
      <c r="J461" s="16"/>
      <c r="K461" s="16"/>
    </row>
    <row r="462" spans="10:11" x14ac:dyDescent="0.3">
      <c r="J462" s="16"/>
      <c r="K462" s="16"/>
    </row>
    <row r="463" spans="10:11" x14ac:dyDescent="0.3">
      <c r="J463" s="16"/>
      <c r="K463" s="16"/>
    </row>
    <row r="464" spans="10:11" x14ac:dyDescent="0.3">
      <c r="J464" s="16"/>
      <c r="K464" s="16"/>
    </row>
    <row r="465" spans="10:11" x14ac:dyDescent="0.3">
      <c r="J465" s="16"/>
      <c r="K465" s="16"/>
    </row>
    <row r="466" spans="10:11" x14ac:dyDescent="0.3">
      <c r="J466" s="16"/>
      <c r="K466" s="16"/>
    </row>
    <row r="467" spans="10:11" x14ac:dyDescent="0.3">
      <c r="J467" s="16"/>
      <c r="K467" s="16"/>
    </row>
    <row r="468" spans="10:11" x14ac:dyDescent="0.3">
      <c r="J468" s="16"/>
      <c r="K468" s="16"/>
    </row>
    <row r="469" spans="10:11" x14ac:dyDescent="0.3">
      <c r="J469" s="16"/>
      <c r="K469" s="16"/>
    </row>
    <row r="470" spans="10:11" x14ac:dyDescent="0.3">
      <c r="J470" s="16"/>
      <c r="K470" s="16"/>
    </row>
    <row r="471" spans="10:11" x14ac:dyDescent="0.3">
      <c r="J471" s="16"/>
      <c r="K471" s="16"/>
    </row>
    <row r="472" spans="10:11" x14ac:dyDescent="0.3">
      <c r="J472" s="16"/>
      <c r="K472" s="16"/>
    </row>
    <row r="473" spans="10:11" x14ac:dyDescent="0.3">
      <c r="J473" s="16"/>
      <c r="K473" s="16"/>
    </row>
    <row r="474" spans="10:11" x14ac:dyDescent="0.3">
      <c r="J474" s="16"/>
      <c r="K474" s="16"/>
    </row>
    <row r="475" spans="10:11" x14ac:dyDescent="0.3">
      <c r="J475" s="16"/>
      <c r="K475" s="16"/>
    </row>
    <row r="476" spans="10:11" x14ac:dyDescent="0.3">
      <c r="J476" s="16"/>
      <c r="K476" s="16"/>
    </row>
    <row r="477" spans="10:11" x14ac:dyDescent="0.3">
      <c r="J477" s="16"/>
      <c r="K477" s="16"/>
    </row>
    <row r="478" spans="10:11" x14ac:dyDescent="0.3">
      <c r="J478" s="16"/>
      <c r="K478" s="16"/>
    </row>
    <row r="479" spans="10:11" x14ac:dyDescent="0.3">
      <c r="J479" s="16"/>
      <c r="K479" s="16"/>
    </row>
    <row r="480" spans="10:11" x14ac:dyDescent="0.3">
      <c r="J480" s="16"/>
      <c r="K480" s="16"/>
    </row>
    <row r="481" spans="10:11" x14ac:dyDescent="0.3">
      <c r="J481" s="16"/>
      <c r="K481" s="16"/>
    </row>
    <row r="482" spans="10:11" x14ac:dyDescent="0.3">
      <c r="J482" s="16"/>
      <c r="K482" s="16"/>
    </row>
    <row r="483" spans="10:11" x14ac:dyDescent="0.3">
      <c r="J483" s="16"/>
      <c r="K483" s="16"/>
    </row>
    <row r="484" spans="10:11" x14ac:dyDescent="0.3">
      <c r="J484" s="16"/>
      <c r="K484" s="16"/>
    </row>
    <row r="485" spans="10:11" x14ac:dyDescent="0.3">
      <c r="J485" s="16"/>
      <c r="K485" s="16"/>
    </row>
    <row r="486" spans="10:11" x14ac:dyDescent="0.3">
      <c r="J486" s="16"/>
      <c r="K486" s="16"/>
    </row>
    <row r="487" spans="10:11" x14ac:dyDescent="0.3">
      <c r="J487" s="16"/>
      <c r="K487" s="16"/>
    </row>
    <row r="488" spans="10:11" x14ac:dyDescent="0.3">
      <c r="J488" s="16"/>
      <c r="K488" s="16"/>
    </row>
    <row r="489" spans="10:11" x14ac:dyDescent="0.3">
      <c r="J489" s="16"/>
      <c r="K489" s="16"/>
    </row>
    <row r="490" spans="10:11" x14ac:dyDescent="0.3">
      <c r="J490" s="16"/>
      <c r="K490" s="16"/>
    </row>
    <row r="491" spans="10:11" x14ac:dyDescent="0.3">
      <c r="J491" s="16"/>
      <c r="K491" s="16"/>
    </row>
    <row r="492" spans="10:11" x14ac:dyDescent="0.3">
      <c r="J492" s="16"/>
      <c r="K492" s="16"/>
    </row>
    <row r="493" spans="10:11" x14ac:dyDescent="0.3">
      <c r="J493" s="16"/>
      <c r="K493" s="16"/>
    </row>
    <row r="494" spans="10:11" x14ac:dyDescent="0.3">
      <c r="J494" s="16"/>
      <c r="K494" s="16"/>
    </row>
    <row r="495" spans="10:11" x14ac:dyDescent="0.3">
      <c r="J495" s="16"/>
      <c r="K495" s="16"/>
    </row>
    <row r="496" spans="10:11" x14ac:dyDescent="0.3">
      <c r="J496" s="16"/>
      <c r="K496" s="16"/>
    </row>
    <row r="497" spans="10:11" x14ac:dyDescent="0.3">
      <c r="J497" s="16"/>
      <c r="K497" s="16"/>
    </row>
    <row r="498" spans="10:11" x14ac:dyDescent="0.3">
      <c r="J498" s="16"/>
      <c r="K498" s="16"/>
    </row>
    <row r="499" spans="10:11" x14ac:dyDescent="0.3">
      <c r="J499" s="16"/>
      <c r="K499" s="16"/>
    </row>
    <row r="500" spans="10:11" x14ac:dyDescent="0.3">
      <c r="J500" s="16"/>
      <c r="K500" s="16"/>
    </row>
    <row r="501" spans="10:11" x14ac:dyDescent="0.3">
      <c r="J501" s="16"/>
      <c r="K501" s="16"/>
    </row>
    <row r="502" spans="10:11" x14ac:dyDescent="0.3">
      <c r="J502" s="16"/>
      <c r="K502" s="16"/>
    </row>
    <row r="503" spans="10:11" x14ac:dyDescent="0.3">
      <c r="J503" s="16"/>
      <c r="K503" s="16"/>
    </row>
    <row r="504" spans="10:11" x14ac:dyDescent="0.3">
      <c r="J504" s="16"/>
      <c r="K504" s="16"/>
    </row>
    <row r="505" spans="10:11" x14ac:dyDescent="0.3">
      <c r="J505" s="16"/>
      <c r="K505" s="16"/>
    </row>
    <row r="506" spans="10:11" x14ac:dyDescent="0.3">
      <c r="J506" s="16"/>
      <c r="K506" s="16"/>
    </row>
    <row r="507" spans="10:11" x14ac:dyDescent="0.3">
      <c r="J507" s="16"/>
      <c r="K507" s="16"/>
    </row>
    <row r="508" spans="10:11" x14ac:dyDescent="0.3">
      <c r="J508" s="16"/>
      <c r="K508" s="16"/>
    </row>
    <row r="509" spans="10:11" x14ac:dyDescent="0.3">
      <c r="J509" s="16"/>
      <c r="K509" s="16"/>
    </row>
    <row r="510" spans="10:11" x14ac:dyDescent="0.3">
      <c r="J510" s="16"/>
      <c r="K510" s="16"/>
    </row>
    <row r="511" spans="10:11" x14ac:dyDescent="0.3">
      <c r="J511" s="16"/>
      <c r="K511" s="16"/>
    </row>
    <row r="512" spans="10:11" x14ac:dyDescent="0.3">
      <c r="J512" s="16"/>
      <c r="K512" s="16"/>
    </row>
    <row r="513" spans="10:11" x14ac:dyDescent="0.3">
      <c r="J513" s="16"/>
      <c r="K513" s="16"/>
    </row>
    <row r="514" spans="10:11" x14ac:dyDescent="0.3">
      <c r="J514" s="16"/>
      <c r="K514" s="16"/>
    </row>
    <row r="515" spans="10:11" x14ac:dyDescent="0.3">
      <c r="J515" s="16"/>
      <c r="K515" s="16"/>
    </row>
    <row r="516" spans="10:11" x14ac:dyDescent="0.3">
      <c r="J516" s="16"/>
      <c r="K516" s="16"/>
    </row>
    <row r="517" spans="10:11" x14ac:dyDescent="0.3">
      <c r="J517" s="16"/>
      <c r="K517" s="16"/>
    </row>
    <row r="518" spans="10:11" x14ac:dyDescent="0.3">
      <c r="J518" s="16"/>
      <c r="K518" s="16"/>
    </row>
    <row r="519" spans="10:11" x14ac:dyDescent="0.3">
      <c r="J519" s="16"/>
      <c r="K519" s="16"/>
    </row>
    <row r="520" spans="10:11" x14ac:dyDescent="0.3">
      <c r="J520" s="16"/>
      <c r="K520" s="16"/>
    </row>
    <row r="521" spans="10:11" x14ac:dyDescent="0.3">
      <c r="J521" s="16"/>
      <c r="K521" s="16"/>
    </row>
    <row r="522" spans="10:11" x14ac:dyDescent="0.3">
      <c r="J522" s="16"/>
      <c r="K522" s="16"/>
    </row>
    <row r="523" spans="10:11" x14ac:dyDescent="0.3">
      <c r="J523" s="16"/>
      <c r="K523" s="16"/>
    </row>
    <row r="524" spans="10:11" x14ac:dyDescent="0.3">
      <c r="J524" s="16"/>
      <c r="K524" s="16"/>
    </row>
    <row r="525" spans="10:11" x14ac:dyDescent="0.3">
      <c r="J525" s="16"/>
      <c r="K525" s="16"/>
    </row>
    <row r="526" spans="10:11" x14ac:dyDescent="0.3">
      <c r="J526" s="16"/>
      <c r="K526" s="16"/>
    </row>
    <row r="527" spans="10:11" x14ac:dyDescent="0.3">
      <c r="J527" s="16"/>
      <c r="K527" s="16"/>
    </row>
    <row r="528" spans="10:11" x14ac:dyDescent="0.3">
      <c r="J528" s="16"/>
      <c r="K528" s="16"/>
    </row>
    <row r="529" spans="10:11" x14ac:dyDescent="0.3">
      <c r="J529" s="16"/>
      <c r="K529" s="16"/>
    </row>
    <row r="530" spans="10:11" x14ac:dyDescent="0.3">
      <c r="J530" s="16"/>
      <c r="K530" s="16"/>
    </row>
    <row r="531" spans="10:11" x14ac:dyDescent="0.3">
      <c r="J531" s="16"/>
      <c r="K531" s="16"/>
    </row>
    <row r="532" spans="10:11" x14ac:dyDescent="0.3">
      <c r="J532" s="16"/>
      <c r="K532" s="16"/>
    </row>
    <row r="533" spans="10:11" x14ac:dyDescent="0.3">
      <c r="J533" s="16"/>
      <c r="K533" s="16"/>
    </row>
    <row r="534" spans="10:11" x14ac:dyDescent="0.3">
      <c r="J534" s="16"/>
      <c r="K534" s="16"/>
    </row>
    <row r="535" spans="10:11" x14ac:dyDescent="0.3">
      <c r="J535" s="16"/>
      <c r="K535" s="16"/>
    </row>
    <row r="536" spans="10:11" x14ac:dyDescent="0.3">
      <c r="J536" s="16"/>
      <c r="K536" s="16"/>
    </row>
    <row r="537" spans="10:11" x14ac:dyDescent="0.3">
      <c r="J537" s="16"/>
      <c r="K537" s="16"/>
    </row>
    <row r="538" spans="10:11" x14ac:dyDescent="0.3">
      <c r="J538" s="16"/>
      <c r="K538" s="16"/>
    </row>
    <row r="539" spans="10:11" x14ac:dyDescent="0.3">
      <c r="J539" s="16"/>
      <c r="K539" s="16"/>
    </row>
    <row r="540" spans="10:11" x14ac:dyDescent="0.3">
      <c r="J540" s="16"/>
      <c r="K540" s="16"/>
    </row>
    <row r="541" spans="10:11" x14ac:dyDescent="0.3">
      <c r="J541" s="16"/>
      <c r="K541" s="16"/>
    </row>
    <row r="542" spans="10:11" x14ac:dyDescent="0.3">
      <c r="J542" s="16"/>
      <c r="K542" s="16"/>
    </row>
    <row r="543" spans="10:11" x14ac:dyDescent="0.3">
      <c r="J543" s="16"/>
      <c r="K543" s="16"/>
    </row>
    <row r="544" spans="10:11" x14ac:dyDescent="0.3">
      <c r="J544" s="16"/>
      <c r="K544" s="16"/>
    </row>
    <row r="545" spans="10:11" x14ac:dyDescent="0.3">
      <c r="J545" s="16"/>
      <c r="K545" s="16"/>
    </row>
    <row r="546" spans="10:11" x14ac:dyDescent="0.3">
      <c r="J546" s="16"/>
      <c r="K546" s="16"/>
    </row>
    <row r="547" spans="10:11" x14ac:dyDescent="0.3">
      <c r="J547" s="16"/>
      <c r="K547" s="16"/>
    </row>
    <row r="548" spans="10:11" x14ac:dyDescent="0.3">
      <c r="J548" s="16"/>
      <c r="K548" s="16"/>
    </row>
    <row r="549" spans="10:11" x14ac:dyDescent="0.3">
      <c r="J549" s="16"/>
      <c r="K549" s="16"/>
    </row>
    <row r="550" spans="10:11" x14ac:dyDescent="0.3">
      <c r="J550" s="16"/>
      <c r="K550" s="16"/>
    </row>
    <row r="551" spans="10:11" x14ac:dyDescent="0.3">
      <c r="J551" s="16"/>
      <c r="K551" s="16"/>
    </row>
    <row r="552" spans="10:11" x14ac:dyDescent="0.3">
      <c r="J552" s="16"/>
      <c r="K552" s="16"/>
    </row>
    <row r="553" spans="10:11" x14ac:dyDescent="0.3">
      <c r="J553" s="16"/>
      <c r="K553" s="16"/>
    </row>
    <row r="554" spans="10:11" x14ac:dyDescent="0.3">
      <c r="J554" s="16"/>
      <c r="K554" s="16"/>
    </row>
    <row r="555" spans="10:11" x14ac:dyDescent="0.3">
      <c r="J555" s="16"/>
      <c r="K555" s="16"/>
    </row>
    <row r="556" spans="10:11" x14ac:dyDescent="0.3">
      <c r="J556" s="16"/>
      <c r="K556" s="16"/>
    </row>
    <row r="557" spans="10:11" x14ac:dyDescent="0.3">
      <c r="J557" s="16"/>
      <c r="K557" s="16"/>
    </row>
    <row r="558" spans="10:11" x14ac:dyDescent="0.3">
      <c r="J558" s="16"/>
      <c r="K558" s="16"/>
    </row>
    <row r="559" spans="10:11" x14ac:dyDescent="0.3">
      <c r="J559" s="16"/>
      <c r="K559" s="16"/>
    </row>
    <row r="560" spans="10:11" x14ac:dyDescent="0.3">
      <c r="J560" s="16"/>
      <c r="K560" s="16"/>
    </row>
    <row r="561" spans="10:11" x14ac:dyDescent="0.3">
      <c r="J561" s="16"/>
      <c r="K561" s="16"/>
    </row>
    <row r="562" spans="10:11" x14ac:dyDescent="0.3">
      <c r="J562" s="16"/>
      <c r="K562" s="16"/>
    </row>
    <row r="563" spans="10:11" x14ac:dyDescent="0.3">
      <c r="J563" s="16"/>
      <c r="K563" s="16"/>
    </row>
    <row r="564" spans="10:11" x14ac:dyDescent="0.3">
      <c r="J564" s="16"/>
      <c r="K564" s="16"/>
    </row>
    <row r="565" spans="10:11" x14ac:dyDescent="0.3">
      <c r="J565" s="16"/>
      <c r="K565" s="16"/>
    </row>
    <row r="566" spans="10:11" x14ac:dyDescent="0.3">
      <c r="J566" s="16"/>
      <c r="K566" s="16"/>
    </row>
    <row r="567" spans="10:11" x14ac:dyDescent="0.3">
      <c r="J567" s="16"/>
      <c r="K567" s="16"/>
    </row>
    <row r="568" spans="10:11" x14ac:dyDescent="0.3">
      <c r="J568" s="16"/>
      <c r="K568" s="16"/>
    </row>
    <row r="569" spans="10:11" x14ac:dyDescent="0.3">
      <c r="J569" s="16"/>
      <c r="K569" s="16"/>
    </row>
    <row r="570" spans="10:11" x14ac:dyDescent="0.3">
      <c r="J570" s="16"/>
      <c r="K570" s="16"/>
    </row>
    <row r="571" spans="10:11" x14ac:dyDescent="0.3">
      <c r="J571" s="16"/>
      <c r="K571" s="16"/>
    </row>
    <row r="572" spans="10:11" x14ac:dyDescent="0.3">
      <c r="J572" s="16"/>
      <c r="K572" s="16"/>
    </row>
    <row r="573" spans="10:11" x14ac:dyDescent="0.3">
      <c r="J573" s="16"/>
      <c r="K573" s="16"/>
    </row>
    <row r="574" spans="10:11" x14ac:dyDescent="0.3">
      <c r="J574" s="16"/>
      <c r="K574" s="16"/>
    </row>
    <row r="575" spans="10:11" x14ac:dyDescent="0.3">
      <c r="J575" s="16"/>
      <c r="K575" s="16"/>
    </row>
    <row r="576" spans="10:11" x14ac:dyDescent="0.3">
      <c r="J576" s="16"/>
      <c r="K576" s="16"/>
    </row>
    <row r="577" spans="10:11" x14ac:dyDescent="0.3">
      <c r="J577" s="16"/>
      <c r="K577" s="16"/>
    </row>
    <row r="578" spans="10:11" x14ac:dyDescent="0.3">
      <c r="J578" s="16"/>
      <c r="K578" s="16"/>
    </row>
    <row r="579" spans="10:11" x14ac:dyDescent="0.3">
      <c r="J579" s="16"/>
      <c r="K579" s="16"/>
    </row>
    <row r="580" spans="10:11" x14ac:dyDescent="0.3">
      <c r="J580" s="16"/>
      <c r="K580" s="16"/>
    </row>
    <row r="581" spans="10:11" x14ac:dyDescent="0.3">
      <c r="J581" s="16"/>
      <c r="K581" s="16"/>
    </row>
    <row r="582" spans="10:11" x14ac:dyDescent="0.3">
      <c r="J582" s="16"/>
      <c r="K582" s="16"/>
    </row>
    <row r="583" spans="10:11" x14ac:dyDescent="0.3">
      <c r="J583" s="16"/>
      <c r="K583" s="16"/>
    </row>
    <row r="584" spans="10:11" x14ac:dyDescent="0.3">
      <c r="J584" s="16"/>
      <c r="K584" s="16"/>
    </row>
    <row r="585" spans="10:11" x14ac:dyDescent="0.3">
      <c r="J585" s="16"/>
      <c r="K585" s="16"/>
    </row>
    <row r="586" spans="10:11" x14ac:dyDescent="0.3">
      <c r="J586" s="16"/>
      <c r="K586" s="16"/>
    </row>
    <row r="587" spans="10:11" x14ac:dyDescent="0.3">
      <c r="J587" s="16"/>
      <c r="K587" s="16"/>
    </row>
    <row r="588" spans="10:11" x14ac:dyDescent="0.3">
      <c r="J588" s="16"/>
      <c r="K588" s="16"/>
    </row>
    <row r="589" spans="10:11" x14ac:dyDescent="0.3">
      <c r="J589" s="16"/>
      <c r="K589" s="16"/>
    </row>
    <row r="590" spans="10:11" x14ac:dyDescent="0.3">
      <c r="J590" s="16"/>
      <c r="K590" s="16"/>
    </row>
    <row r="591" spans="10:11" x14ac:dyDescent="0.3">
      <c r="J591" s="16"/>
      <c r="K591" s="16"/>
    </row>
    <row r="592" spans="10:11" x14ac:dyDescent="0.3">
      <c r="J592" s="16"/>
      <c r="K592" s="16"/>
    </row>
    <row r="593" spans="10:11" x14ac:dyDescent="0.3">
      <c r="J593" s="16"/>
      <c r="K593" s="16"/>
    </row>
    <row r="594" spans="10:11" x14ac:dyDescent="0.3">
      <c r="J594" s="16"/>
      <c r="K594" s="16"/>
    </row>
    <row r="595" spans="10:11" x14ac:dyDescent="0.3">
      <c r="J595" s="16"/>
      <c r="K595" s="16"/>
    </row>
    <row r="596" spans="10:11" x14ac:dyDescent="0.3">
      <c r="J596" s="16"/>
      <c r="K596" s="16"/>
    </row>
    <row r="597" spans="10:11" x14ac:dyDescent="0.3">
      <c r="J597" s="16"/>
      <c r="K597" s="16"/>
    </row>
    <row r="598" spans="10:11" x14ac:dyDescent="0.3">
      <c r="J598" s="16"/>
      <c r="K598" s="16"/>
    </row>
    <row r="599" spans="10:11" x14ac:dyDescent="0.3">
      <c r="J599" s="16"/>
      <c r="K599" s="16"/>
    </row>
    <row r="600" spans="10:11" x14ac:dyDescent="0.3">
      <c r="J600" s="16"/>
      <c r="K600" s="16"/>
    </row>
    <row r="601" spans="10:11" x14ac:dyDescent="0.3">
      <c r="J601" s="16"/>
      <c r="K601" s="16"/>
    </row>
    <row r="602" spans="10:11" x14ac:dyDescent="0.3">
      <c r="J602" s="16"/>
      <c r="K602" s="16"/>
    </row>
    <row r="603" spans="10:11" x14ac:dyDescent="0.3">
      <c r="J603" s="16"/>
      <c r="K603" s="16"/>
    </row>
    <row r="604" spans="10:11" x14ac:dyDescent="0.3">
      <c r="J604" s="16"/>
      <c r="K604" s="16"/>
    </row>
    <row r="605" spans="10:11" x14ac:dyDescent="0.3">
      <c r="J605" s="16"/>
      <c r="K605" s="16"/>
    </row>
    <row r="606" spans="10:11" x14ac:dyDescent="0.3">
      <c r="J606" s="16"/>
      <c r="K606" s="16"/>
    </row>
    <row r="607" spans="10:11" x14ac:dyDescent="0.3">
      <c r="J607" s="16"/>
      <c r="K607" s="16"/>
    </row>
    <row r="608" spans="10:11" x14ac:dyDescent="0.3">
      <c r="J608" s="16"/>
      <c r="K608" s="16"/>
    </row>
    <row r="609" spans="10:11" x14ac:dyDescent="0.3">
      <c r="J609" s="16"/>
      <c r="K609" s="16"/>
    </row>
    <row r="610" spans="10:11" x14ac:dyDescent="0.3">
      <c r="J610" s="16"/>
      <c r="K610" s="16"/>
    </row>
    <row r="611" spans="10:11" x14ac:dyDescent="0.3">
      <c r="J611" s="16"/>
      <c r="K611" s="16"/>
    </row>
    <row r="612" spans="10:11" x14ac:dyDescent="0.3">
      <c r="J612" s="16"/>
      <c r="K612" s="16"/>
    </row>
    <row r="613" spans="10:11" x14ac:dyDescent="0.3">
      <c r="J613" s="16"/>
      <c r="K613" s="16"/>
    </row>
    <row r="614" spans="10:11" x14ac:dyDescent="0.3">
      <c r="J614" s="16"/>
      <c r="K614" s="16"/>
    </row>
    <row r="615" spans="10:11" x14ac:dyDescent="0.3">
      <c r="J615" s="16"/>
      <c r="K615" s="16"/>
    </row>
    <row r="616" spans="10:11" x14ac:dyDescent="0.3">
      <c r="J616" s="16"/>
      <c r="K616" s="16"/>
    </row>
    <row r="617" spans="10:11" x14ac:dyDescent="0.3">
      <c r="J617" s="16"/>
      <c r="K617" s="16"/>
    </row>
    <row r="618" spans="10:11" x14ac:dyDescent="0.3">
      <c r="J618" s="16"/>
      <c r="K618" s="16"/>
    </row>
    <row r="619" spans="10:11" x14ac:dyDescent="0.3">
      <c r="J619" s="16"/>
      <c r="K619" s="16"/>
    </row>
    <row r="620" spans="10:11" x14ac:dyDescent="0.3">
      <c r="J620" s="16"/>
      <c r="K620" s="16"/>
    </row>
    <row r="621" spans="10:11" x14ac:dyDescent="0.3">
      <c r="J621" s="16"/>
      <c r="K621" s="16"/>
    </row>
    <row r="622" spans="10:11" x14ac:dyDescent="0.3">
      <c r="J622" s="16"/>
      <c r="K622" s="16"/>
    </row>
    <row r="623" spans="10:11" x14ac:dyDescent="0.3">
      <c r="J623" s="16"/>
      <c r="K623" s="16"/>
    </row>
    <row r="624" spans="10:11" x14ac:dyDescent="0.3">
      <c r="J624" s="16"/>
      <c r="K624" s="16"/>
    </row>
    <row r="625" spans="10:11" x14ac:dyDescent="0.3">
      <c r="J625" s="16"/>
      <c r="K625" s="16"/>
    </row>
    <row r="626" spans="10:11" x14ac:dyDescent="0.3">
      <c r="J626" s="16"/>
      <c r="K626" s="16"/>
    </row>
    <row r="627" spans="10:11" x14ac:dyDescent="0.3">
      <c r="J627" s="16"/>
      <c r="K627" s="16"/>
    </row>
    <row r="628" spans="10:11" x14ac:dyDescent="0.3">
      <c r="J628" s="16"/>
      <c r="K628" s="16"/>
    </row>
    <row r="629" spans="10:11" x14ac:dyDescent="0.3">
      <c r="J629" s="16"/>
      <c r="K629" s="16"/>
    </row>
    <row r="630" spans="10:11" x14ac:dyDescent="0.3">
      <c r="J630" s="16"/>
      <c r="K630" s="16"/>
    </row>
    <row r="631" spans="10:11" x14ac:dyDescent="0.3">
      <c r="J631" s="16"/>
      <c r="K631" s="16"/>
    </row>
    <row r="632" spans="10:11" x14ac:dyDescent="0.3">
      <c r="J632" s="16"/>
      <c r="K632" s="16"/>
    </row>
    <row r="633" spans="10:11" x14ac:dyDescent="0.3">
      <c r="J633" s="16"/>
      <c r="K633" s="16"/>
    </row>
    <row r="634" spans="10:11" x14ac:dyDescent="0.3">
      <c r="J634" s="16"/>
      <c r="K634" s="16"/>
    </row>
    <row r="635" spans="10:11" x14ac:dyDescent="0.3">
      <c r="J635" s="16"/>
      <c r="K635" s="16"/>
    </row>
    <row r="636" spans="10:11" x14ac:dyDescent="0.3">
      <c r="J636" s="16"/>
      <c r="K636" s="16"/>
    </row>
    <row r="637" spans="10:11" x14ac:dyDescent="0.3">
      <c r="J637" s="16"/>
      <c r="K637" s="16"/>
    </row>
    <row r="638" spans="10:11" x14ac:dyDescent="0.3">
      <c r="J638" s="16"/>
      <c r="K638" s="16"/>
    </row>
    <row r="639" spans="10:11" x14ac:dyDescent="0.3">
      <c r="J639" s="16"/>
      <c r="K639" s="16"/>
    </row>
    <row r="640" spans="10:11" x14ac:dyDescent="0.3">
      <c r="J640" s="16"/>
      <c r="K640" s="16"/>
    </row>
    <row r="641" spans="10:11" x14ac:dyDescent="0.3">
      <c r="J641" s="16"/>
      <c r="K641" s="16"/>
    </row>
    <row r="642" spans="10:11" x14ac:dyDescent="0.3">
      <c r="J642" s="16"/>
      <c r="K642" s="16"/>
    </row>
    <row r="643" spans="10:11" x14ac:dyDescent="0.3">
      <c r="J643" s="16"/>
      <c r="K643" s="16"/>
    </row>
    <row r="644" spans="10:11" x14ac:dyDescent="0.3">
      <c r="J644" s="16"/>
      <c r="K644" s="16"/>
    </row>
    <row r="645" spans="10:11" x14ac:dyDescent="0.3">
      <c r="J645" s="16"/>
      <c r="K645" s="16"/>
    </row>
    <row r="646" spans="10:11" x14ac:dyDescent="0.3">
      <c r="J646" s="16"/>
      <c r="K646" s="16"/>
    </row>
    <row r="647" spans="10:11" x14ac:dyDescent="0.3">
      <c r="J647" s="16"/>
      <c r="K647" s="16"/>
    </row>
    <row r="648" spans="10:11" x14ac:dyDescent="0.3">
      <c r="J648" s="16"/>
      <c r="K648" s="16"/>
    </row>
    <row r="649" spans="10:11" x14ac:dyDescent="0.3">
      <c r="J649" s="16"/>
      <c r="K649" s="16"/>
    </row>
    <row r="650" spans="10:11" x14ac:dyDescent="0.3">
      <c r="J650" s="16"/>
      <c r="K650" s="16"/>
    </row>
    <row r="651" spans="10:11" x14ac:dyDescent="0.3">
      <c r="J651" s="16"/>
      <c r="K651" s="16"/>
    </row>
    <row r="652" spans="10:11" x14ac:dyDescent="0.3">
      <c r="J652" s="16"/>
      <c r="K652" s="16"/>
    </row>
    <row r="653" spans="10:11" x14ac:dyDescent="0.3">
      <c r="J653" s="16"/>
      <c r="K653" s="16"/>
    </row>
    <row r="654" spans="10:11" x14ac:dyDescent="0.3">
      <c r="J654" s="16"/>
      <c r="K654" s="16"/>
    </row>
    <row r="655" spans="10:11" x14ac:dyDescent="0.3">
      <c r="J655" s="16"/>
      <c r="K655" s="16"/>
    </row>
    <row r="656" spans="10:11" x14ac:dyDescent="0.3">
      <c r="J656" s="16"/>
      <c r="K656" s="16"/>
    </row>
    <row r="657" spans="10:11" x14ac:dyDescent="0.3">
      <c r="J657" s="16"/>
      <c r="K657" s="16"/>
    </row>
    <row r="658" spans="10:11" x14ac:dyDescent="0.3">
      <c r="J658" s="16"/>
      <c r="K658" s="16"/>
    </row>
    <row r="659" spans="10:11" x14ac:dyDescent="0.3">
      <c r="J659" s="16"/>
      <c r="K659" s="16"/>
    </row>
    <row r="660" spans="10:11" x14ac:dyDescent="0.3">
      <c r="J660" s="16"/>
      <c r="K660" s="16"/>
    </row>
    <row r="661" spans="10:11" x14ac:dyDescent="0.3">
      <c r="J661" s="16"/>
      <c r="K661" s="16"/>
    </row>
    <row r="662" spans="10:11" x14ac:dyDescent="0.3">
      <c r="J662" s="16"/>
      <c r="K662" s="16"/>
    </row>
    <row r="663" spans="10:11" x14ac:dyDescent="0.3">
      <c r="J663" s="16"/>
      <c r="K663" s="16"/>
    </row>
    <row r="664" spans="10:11" x14ac:dyDescent="0.3">
      <c r="J664" s="16"/>
      <c r="K664" s="16"/>
    </row>
    <row r="665" spans="10:11" x14ac:dyDescent="0.3">
      <c r="J665" s="16"/>
      <c r="K665" s="16"/>
    </row>
    <row r="666" spans="10:11" x14ac:dyDescent="0.3">
      <c r="J666" s="16"/>
      <c r="K666" s="16"/>
    </row>
    <row r="667" spans="10:11" x14ac:dyDescent="0.3">
      <c r="J667" s="16"/>
      <c r="K667" s="16"/>
    </row>
    <row r="668" spans="10:11" x14ac:dyDescent="0.3">
      <c r="J668" s="16"/>
      <c r="K668" s="16"/>
    </row>
    <row r="669" spans="10:11" x14ac:dyDescent="0.3">
      <c r="J669" s="16"/>
      <c r="K669" s="16"/>
    </row>
    <row r="670" spans="10:11" x14ac:dyDescent="0.3">
      <c r="J670" s="16"/>
      <c r="K670" s="16"/>
    </row>
    <row r="671" spans="10:11" x14ac:dyDescent="0.3">
      <c r="J671" s="16"/>
      <c r="K671" s="16"/>
    </row>
    <row r="672" spans="10:11" x14ac:dyDescent="0.3">
      <c r="J672" s="16"/>
      <c r="K672" s="16"/>
    </row>
    <row r="673" spans="10:11" x14ac:dyDescent="0.3">
      <c r="J673" s="16"/>
      <c r="K673" s="16"/>
    </row>
    <row r="674" spans="10:11" x14ac:dyDescent="0.3">
      <c r="J674" s="16"/>
      <c r="K674" s="16"/>
    </row>
    <row r="675" spans="10:11" x14ac:dyDescent="0.3">
      <c r="J675" s="16"/>
      <c r="K675" s="16"/>
    </row>
    <row r="676" spans="10:11" x14ac:dyDescent="0.3">
      <c r="J676" s="16"/>
      <c r="K676" s="16"/>
    </row>
    <row r="677" spans="10:11" x14ac:dyDescent="0.3">
      <c r="J677" s="16"/>
      <c r="K677" s="16"/>
    </row>
    <row r="678" spans="10:11" x14ac:dyDescent="0.3">
      <c r="J678" s="16"/>
      <c r="K678" s="16"/>
    </row>
    <row r="679" spans="10:11" x14ac:dyDescent="0.3">
      <c r="J679" s="16"/>
      <c r="K679" s="16"/>
    </row>
    <row r="680" spans="10:11" x14ac:dyDescent="0.3">
      <c r="J680" s="16"/>
      <c r="K680" s="16"/>
    </row>
    <row r="681" spans="10:11" x14ac:dyDescent="0.3">
      <c r="J681" s="16"/>
      <c r="K681" s="16"/>
    </row>
    <row r="682" spans="10:11" x14ac:dyDescent="0.3">
      <c r="J682" s="16"/>
      <c r="K682" s="16"/>
    </row>
    <row r="683" spans="10:11" x14ac:dyDescent="0.3">
      <c r="J683" s="16"/>
      <c r="K683" s="16"/>
    </row>
    <row r="684" spans="10:11" x14ac:dyDescent="0.3">
      <c r="J684" s="16"/>
      <c r="K684" s="16"/>
    </row>
    <row r="685" spans="10:11" x14ac:dyDescent="0.3">
      <c r="J685" s="16"/>
      <c r="K685" s="16"/>
    </row>
    <row r="686" spans="10:11" x14ac:dyDescent="0.3">
      <c r="J686" s="16"/>
      <c r="K686" s="16"/>
    </row>
    <row r="687" spans="10:11" x14ac:dyDescent="0.3">
      <c r="J687" s="16"/>
      <c r="K687" s="16"/>
    </row>
    <row r="688" spans="10:11" x14ac:dyDescent="0.3">
      <c r="J688" s="16"/>
      <c r="K688" s="16"/>
    </row>
    <row r="689" spans="10:11" x14ac:dyDescent="0.3">
      <c r="J689" s="16"/>
      <c r="K689" s="16"/>
    </row>
    <row r="690" spans="10:11" x14ac:dyDescent="0.3">
      <c r="J690" s="16"/>
      <c r="K690" s="16"/>
    </row>
    <row r="691" spans="10:11" x14ac:dyDescent="0.3">
      <c r="J691" s="16"/>
      <c r="K691" s="16"/>
    </row>
    <row r="692" spans="10:11" x14ac:dyDescent="0.3">
      <c r="J692" s="16"/>
      <c r="K692" s="16"/>
    </row>
    <row r="693" spans="10:11" x14ac:dyDescent="0.3">
      <c r="J693" s="16"/>
      <c r="K693" s="16"/>
    </row>
    <row r="694" spans="10:11" x14ac:dyDescent="0.3">
      <c r="J694" s="16"/>
      <c r="K694" s="16"/>
    </row>
    <row r="695" spans="10:11" x14ac:dyDescent="0.3">
      <c r="J695" s="16"/>
      <c r="K695" s="16"/>
    </row>
    <row r="696" spans="10:11" x14ac:dyDescent="0.3">
      <c r="J696" s="16"/>
      <c r="K696" s="16"/>
    </row>
    <row r="697" spans="10:11" x14ac:dyDescent="0.3">
      <c r="J697" s="16"/>
      <c r="K697" s="16"/>
    </row>
    <row r="698" spans="10:11" x14ac:dyDescent="0.3">
      <c r="J698" s="16"/>
      <c r="K698" s="16"/>
    </row>
    <row r="699" spans="10:11" x14ac:dyDescent="0.3">
      <c r="J699" s="16"/>
      <c r="K699" s="16"/>
    </row>
    <row r="700" spans="10:11" x14ac:dyDescent="0.3">
      <c r="J700" s="16"/>
      <c r="K700" s="16"/>
    </row>
    <row r="701" spans="10:11" x14ac:dyDescent="0.3">
      <c r="J701" s="16"/>
      <c r="K701" s="16"/>
    </row>
    <row r="702" spans="10:11" x14ac:dyDescent="0.3">
      <c r="J702" s="16"/>
      <c r="K702" s="16"/>
    </row>
    <row r="703" spans="10:11" x14ac:dyDescent="0.3">
      <c r="J703" s="16"/>
      <c r="K703" s="16"/>
    </row>
    <row r="704" spans="10:11" x14ac:dyDescent="0.3">
      <c r="J704" s="16"/>
      <c r="K704" s="16"/>
    </row>
    <row r="705" spans="10:11" x14ac:dyDescent="0.3">
      <c r="J705" s="16"/>
      <c r="K705" s="16"/>
    </row>
    <row r="706" spans="10:11" x14ac:dyDescent="0.3">
      <c r="J706" s="16"/>
      <c r="K706" s="16"/>
    </row>
    <row r="707" spans="10:11" x14ac:dyDescent="0.3">
      <c r="J707" s="16"/>
      <c r="K707" s="16"/>
    </row>
    <row r="708" spans="10:11" x14ac:dyDescent="0.3">
      <c r="J708" s="16"/>
      <c r="K708" s="16"/>
    </row>
    <row r="709" spans="10:11" x14ac:dyDescent="0.3">
      <c r="J709" s="16"/>
      <c r="K709" s="16"/>
    </row>
    <row r="710" spans="10:11" x14ac:dyDescent="0.3">
      <c r="J710" s="16"/>
      <c r="K710" s="16"/>
    </row>
    <row r="711" spans="10:11" x14ac:dyDescent="0.3">
      <c r="J711" s="16"/>
      <c r="K711" s="16"/>
    </row>
    <row r="712" spans="10:11" x14ac:dyDescent="0.3">
      <c r="J712" s="16"/>
      <c r="K712" s="16"/>
    </row>
    <row r="713" spans="10:11" x14ac:dyDescent="0.3">
      <c r="J713" s="16"/>
      <c r="K713" s="16"/>
    </row>
    <row r="714" spans="10:11" x14ac:dyDescent="0.3">
      <c r="J714" s="16"/>
      <c r="K714" s="16"/>
    </row>
    <row r="715" spans="10:11" x14ac:dyDescent="0.3">
      <c r="J715" s="16"/>
      <c r="K715" s="16"/>
    </row>
    <row r="716" spans="10:11" x14ac:dyDescent="0.3">
      <c r="J716" s="16"/>
      <c r="K716" s="16"/>
    </row>
    <row r="717" spans="10:11" x14ac:dyDescent="0.3">
      <c r="J717" s="16"/>
      <c r="K717" s="16"/>
    </row>
    <row r="718" spans="10:11" x14ac:dyDescent="0.3">
      <c r="J718" s="16"/>
      <c r="K718" s="16"/>
    </row>
    <row r="719" spans="10:11" x14ac:dyDescent="0.3">
      <c r="J719" s="16"/>
      <c r="K719" s="16"/>
    </row>
    <row r="720" spans="10:11" x14ac:dyDescent="0.3">
      <c r="J720" s="16"/>
      <c r="K720" s="16"/>
    </row>
    <row r="721" spans="10:11" x14ac:dyDescent="0.3">
      <c r="J721" s="16"/>
      <c r="K721" s="16"/>
    </row>
    <row r="722" spans="10:11" x14ac:dyDescent="0.3">
      <c r="J722" s="16"/>
      <c r="K722" s="16"/>
    </row>
    <row r="723" spans="10:11" x14ac:dyDescent="0.3">
      <c r="J723" s="16"/>
      <c r="K723" s="16"/>
    </row>
    <row r="724" spans="10:11" x14ac:dyDescent="0.3">
      <c r="J724" s="16"/>
      <c r="K724" s="16"/>
    </row>
    <row r="725" spans="10:11" x14ac:dyDescent="0.3">
      <c r="J725" s="16"/>
      <c r="K725" s="16"/>
    </row>
    <row r="726" spans="10:11" x14ac:dyDescent="0.3">
      <c r="J726" s="16"/>
      <c r="K726" s="16"/>
    </row>
    <row r="727" spans="10:11" x14ac:dyDescent="0.3">
      <c r="J727" s="16"/>
      <c r="K727" s="16"/>
    </row>
    <row r="728" spans="10:11" x14ac:dyDescent="0.3">
      <c r="J728" s="16"/>
      <c r="K728" s="16"/>
    </row>
    <row r="729" spans="10:11" x14ac:dyDescent="0.3">
      <c r="J729" s="16"/>
      <c r="K729" s="16"/>
    </row>
    <row r="730" spans="10:11" x14ac:dyDescent="0.3">
      <c r="J730" s="16"/>
      <c r="K730" s="16"/>
    </row>
    <row r="731" spans="10:11" x14ac:dyDescent="0.3">
      <c r="J731" s="16"/>
      <c r="K731" s="16"/>
    </row>
    <row r="732" spans="10:11" x14ac:dyDescent="0.3">
      <c r="J732" s="16"/>
      <c r="K732" s="16"/>
    </row>
    <row r="733" spans="10:11" x14ac:dyDescent="0.3">
      <c r="J733" s="16"/>
      <c r="K733" s="16"/>
    </row>
    <row r="734" spans="10:11" x14ac:dyDescent="0.3">
      <c r="J734" s="16"/>
      <c r="K734" s="16"/>
    </row>
    <row r="735" spans="10:11" x14ac:dyDescent="0.3">
      <c r="J735" s="16"/>
      <c r="K735" s="16"/>
    </row>
    <row r="736" spans="10:11" x14ac:dyDescent="0.3">
      <c r="J736" s="16"/>
      <c r="K736" s="16"/>
    </row>
    <row r="737" spans="10:11" x14ac:dyDescent="0.3">
      <c r="J737" s="16"/>
      <c r="K737" s="16"/>
    </row>
    <row r="738" spans="10:11" x14ac:dyDescent="0.3">
      <c r="J738" s="16"/>
      <c r="K738" s="16"/>
    </row>
    <row r="739" spans="10:11" x14ac:dyDescent="0.3">
      <c r="J739" s="16"/>
      <c r="K739" s="16"/>
    </row>
    <row r="740" spans="10:11" x14ac:dyDescent="0.3">
      <c r="J740" s="16"/>
      <c r="K740" s="16"/>
    </row>
    <row r="741" spans="10:11" x14ac:dyDescent="0.3">
      <c r="J741" s="16"/>
      <c r="K741" s="16"/>
    </row>
    <row r="742" spans="10:11" x14ac:dyDescent="0.3">
      <c r="J742" s="16"/>
      <c r="K742" s="16"/>
    </row>
    <row r="743" spans="10:11" x14ac:dyDescent="0.3">
      <c r="J743" s="16"/>
      <c r="K743" s="16"/>
    </row>
    <row r="744" spans="10:11" x14ac:dyDescent="0.3">
      <c r="J744" s="16"/>
      <c r="K744" s="16"/>
    </row>
    <row r="745" spans="10:11" x14ac:dyDescent="0.3">
      <c r="J745" s="16"/>
      <c r="K745" s="16"/>
    </row>
    <row r="746" spans="10:11" x14ac:dyDescent="0.3">
      <c r="J746" s="16"/>
      <c r="K746" s="16"/>
    </row>
    <row r="747" spans="10:11" x14ac:dyDescent="0.3">
      <c r="J747" s="16"/>
      <c r="K747" s="16"/>
    </row>
    <row r="748" spans="10:11" x14ac:dyDescent="0.3">
      <c r="J748" s="16"/>
      <c r="K748" s="16"/>
    </row>
    <row r="749" spans="10:11" x14ac:dyDescent="0.3">
      <c r="J749" s="16"/>
      <c r="K749" s="16"/>
    </row>
    <row r="750" spans="10:11" x14ac:dyDescent="0.3">
      <c r="J750" s="16"/>
      <c r="K750" s="16"/>
    </row>
    <row r="751" spans="10:11" x14ac:dyDescent="0.3">
      <c r="J751" s="16"/>
      <c r="K751" s="16"/>
    </row>
    <row r="752" spans="10:11" x14ac:dyDescent="0.3">
      <c r="J752" s="16"/>
      <c r="K752" s="16"/>
    </row>
    <row r="753" spans="10:11" x14ac:dyDescent="0.3">
      <c r="J753" s="16"/>
      <c r="K753" s="16"/>
    </row>
    <row r="754" spans="10:11" x14ac:dyDescent="0.3">
      <c r="J754" s="16"/>
      <c r="K754" s="16"/>
    </row>
    <row r="755" spans="10:11" x14ac:dyDescent="0.3">
      <c r="J755" s="16"/>
      <c r="K755" s="16"/>
    </row>
    <row r="756" spans="10:11" x14ac:dyDescent="0.3">
      <c r="J756" s="16"/>
      <c r="K756" s="16"/>
    </row>
    <row r="757" spans="10:11" x14ac:dyDescent="0.3">
      <c r="J757" s="16"/>
      <c r="K757" s="16"/>
    </row>
    <row r="758" spans="10:11" x14ac:dyDescent="0.3">
      <c r="J758" s="16"/>
      <c r="K758" s="16"/>
    </row>
    <row r="759" spans="10:11" x14ac:dyDescent="0.3">
      <c r="J759" s="16"/>
      <c r="K759" s="16"/>
    </row>
    <row r="760" spans="10:11" x14ac:dyDescent="0.3">
      <c r="J760" s="16"/>
      <c r="K760" s="16"/>
    </row>
    <row r="761" spans="10:11" x14ac:dyDescent="0.3">
      <c r="J761" s="16"/>
      <c r="K761" s="16"/>
    </row>
    <row r="762" spans="10:11" x14ac:dyDescent="0.3">
      <c r="J762" s="16"/>
      <c r="K762" s="16"/>
    </row>
    <row r="763" spans="10:11" x14ac:dyDescent="0.3">
      <c r="J763" s="16"/>
      <c r="K763" s="16"/>
    </row>
    <row r="764" spans="10:11" x14ac:dyDescent="0.3">
      <c r="J764" s="16"/>
      <c r="K764" s="16"/>
    </row>
    <row r="765" spans="10:11" x14ac:dyDescent="0.3">
      <c r="J765" s="16"/>
      <c r="K765" s="16"/>
    </row>
    <row r="766" spans="10:11" x14ac:dyDescent="0.3">
      <c r="J766" s="16"/>
      <c r="K766" s="16"/>
    </row>
    <row r="767" spans="10:11" x14ac:dyDescent="0.3">
      <c r="J767" s="16"/>
      <c r="K767" s="16"/>
    </row>
    <row r="768" spans="10:11" x14ac:dyDescent="0.3">
      <c r="J768" s="16"/>
      <c r="K768" s="16"/>
    </row>
    <row r="769" spans="10:11" x14ac:dyDescent="0.3">
      <c r="J769" s="16"/>
      <c r="K769" s="16"/>
    </row>
    <row r="770" spans="10:11" x14ac:dyDescent="0.3">
      <c r="J770" s="16"/>
      <c r="K770" s="16"/>
    </row>
    <row r="771" spans="10:11" x14ac:dyDescent="0.3">
      <c r="J771" s="16"/>
      <c r="K771" s="16"/>
    </row>
    <row r="772" spans="10:11" x14ac:dyDescent="0.3">
      <c r="J772" s="16"/>
      <c r="K772" s="16"/>
    </row>
    <row r="773" spans="10:11" x14ac:dyDescent="0.3">
      <c r="J773" s="16"/>
      <c r="K773" s="16"/>
    </row>
    <row r="774" spans="10:11" x14ac:dyDescent="0.3">
      <c r="J774" s="16"/>
      <c r="K774" s="16"/>
    </row>
    <row r="775" spans="10:11" x14ac:dyDescent="0.3">
      <c r="J775" s="16"/>
      <c r="K775" s="16"/>
    </row>
    <row r="776" spans="10:11" x14ac:dyDescent="0.3">
      <c r="J776" s="16"/>
      <c r="K776" s="16"/>
    </row>
    <row r="777" spans="10:11" x14ac:dyDescent="0.3">
      <c r="J777" s="16"/>
      <c r="K777" s="16"/>
    </row>
    <row r="778" spans="10:11" x14ac:dyDescent="0.3">
      <c r="J778" s="16"/>
      <c r="K778" s="16"/>
    </row>
    <row r="779" spans="10:11" x14ac:dyDescent="0.3">
      <c r="J779" s="16"/>
      <c r="K779" s="16"/>
    </row>
    <row r="780" spans="10:11" x14ac:dyDescent="0.3">
      <c r="J780" s="16"/>
      <c r="K780" s="16"/>
    </row>
    <row r="781" spans="10:11" x14ac:dyDescent="0.3">
      <c r="J781" s="16"/>
      <c r="K781" s="16"/>
    </row>
    <row r="782" spans="10:11" x14ac:dyDescent="0.3">
      <c r="J782" s="16"/>
      <c r="K782" s="16"/>
    </row>
    <row r="783" spans="10:11" x14ac:dyDescent="0.3">
      <c r="J783" s="16"/>
      <c r="K783" s="16"/>
    </row>
    <row r="784" spans="10:11" x14ac:dyDescent="0.3">
      <c r="J784" s="16"/>
      <c r="K784" s="16"/>
    </row>
    <row r="785" spans="10:11" x14ac:dyDescent="0.3">
      <c r="J785" s="16"/>
      <c r="K785" s="16"/>
    </row>
    <row r="786" spans="10:11" x14ac:dyDescent="0.3">
      <c r="J786" s="16"/>
      <c r="K786" s="16"/>
    </row>
    <row r="787" spans="10:11" x14ac:dyDescent="0.3">
      <c r="J787" s="16"/>
      <c r="K787" s="16"/>
    </row>
    <row r="788" spans="10:11" x14ac:dyDescent="0.3">
      <c r="J788" s="16"/>
      <c r="K788" s="16"/>
    </row>
    <row r="789" spans="10:11" x14ac:dyDescent="0.3">
      <c r="J789" s="16"/>
      <c r="K789" s="16"/>
    </row>
    <row r="790" spans="10:11" x14ac:dyDescent="0.3">
      <c r="J790" s="16"/>
      <c r="K790" s="16"/>
    </row>
    <row r="791" spans="10:11" x14ac:dyDescent="0.3">
      <c r="J791" s="16"/>
      <c r="K791" s="16"/>
    </row>
    <row r="792" spans="10:11" x14ac:dyDescent="0.3">
      <c r="J792" s="16"/>
      <c r="K792" s="16"/>
    </row>
    <row r="793" spans="10:11" x14ac:dyDescent="0.3">
      <c r="J793" s="16"/>
      <c r="K793" s="16"/>
    </row>
    <row r="794" spans="10:11" x14ac:dyDescent="0.3">
      <c r="J794" s="16"/>
      <c r="K794" s="16"/>
    </row>
    <row r="795" spans="10:11" x14ac:dyDescent="0.3">
      <c r="J795" s="16"/>
      <c r="K795" s="16"/>
    </row>
    <row r="796" spans="10:11" x14ac:dyDescent="0.3">
      <c r="J796" s="16"/>
      <c r="K796" s="16"/>
    </row>
    <row r="797" spans="10:11" x14ac:dyDescent="0.3">
      <c r="J797" s="16"/>
      <c r="K797" s="16"/>
    </row>
    <row r="798" spans="10:11" x14ac:dyDescent="0.3">
      <c r="J798" s="16"/>
      <c r="K798" s="16"/>
    </row>
    <row r="799" spans="10:11" x14ac:dyDescent="0.3">
      <c r="J799" s="16"/>
      <c r="K799" s="16"/>
    </row>
    <row r="800" spans="10:11" x14ac:dyDescent="0.3">
      <c r="J800" s="16"/>
      <c r="K800" s="16"/>
    </row>
    <row r="801" spans="10:11" x14ac:dyDescent="0.3">
      <c r="J801" s="16"/>
      <c r="K801" s="16"/>
    </row>
    <row r="802" spans="10:11" x14ac:dyDescent="0.3">
      <c r="J802" s="16"/>
      <c r="K802" s="16"/>
    </row>
    <row r="803" spans="10:11" x14ac:dyDescent="0.3">
      <c r="J803" s="16"/>
      <c r="K803" s="16"/>
    </row>
    <row r="804" spans="10:11" x14ac:dyDescent="0.3">
      <c r="J804" s="16"/>
      <c r="K804" s="16"/>
    </row>
    <row r="805" spans="10:11" x14ac:dyDescent="0.3">
      <c r="J805" s="16"/>
      <c r="K805" s="16"/>
    </row>
    <row r="806" spans="10:11" x14ac:dyDescent="0.3">
      <c r="J806" s="16"/>
      <c r="K806" s="16"/>
    </row>
    <row r="807" spans="10:11" x14ac:dyDescent="0.3">
      <c r="J807" s="16"/>
      <c r="K807" s="16"/>
    </row>
    <row r="808" spans="10:11" x14ac:dyDescent="0.3">
      <c r="J808" s="16"/>
      <c r="K808" s="16"/>
    </row>
    <row r="809" spans="10:11" x14ac:dyDescent="0.3">
      <c r="J809" s="16"/>
      <c r="K809" s="16"/>
    </row>
    <row r="810" spans="10:11" x14ac:dyDescent="0.3">
      <c r="J810" s="16"/>
      <c r="K810" s="16"/>
    </row>
    <row r="811" spans="10:11" x14ac:dyDescent="0.3">
      <c r="J811" s="16"/>
      <c r="K811" s="16"/>
    </row>
    <row r="812" spans="10:11" x14ac:dyDescent="0.3">
      <c r="J812" s="16"/>
      <c r="K812" s="16"/>
    </row>
    <row r="813" spans="10:11" x14ac:dyDescent="0.3">
      <c r="J813" s="16"/>
      <c r="K813" s="16"/>
    </row>
    <row r="814" spans="10:11" x14ac:dyDescent="0.3">
      <c r="J814" s="16"/>
      <c r="K814" s="16"/>
    </row>
    <row r="815" spans="10:11" x14ac:dyDescent="0.3">
      <c r="J815" s="16"/>
      <c r="K815" s="16"/>
    </row>
    <row r="816" spans="10:11" x14ac:dyDescent="0.3">
      <c r="J816" s="16"/>
      <c r="K816" s="16"/>
    </row>
    <row r="817" spans="10:11" x14ac:dyDescent="0.3">
      <c r="J817" s="16"/>
      <c r="K817" s="16"/>
    </row>
    <row r="818" spans="10:11" x14ac:dyDescent="0.3">
      <c r="J818" s="16"/>
      <c r="K818" s="16"/>
    </row>
    <row r="819" spans="10:11" x14ac:dyDescent="0.3">
      <c r="J819" s="16"/>
      <c r="K819" s="16"/>
    </row>
    <row r="820" spans="10:11" x14ac:dyDescent="0.3">
      <c r="J820" s="16"/>
      <c r="K820" s="16"/>
    </row>
    <row r="821" spans="10:11" x14ac:dyDescent="0.3">
      <c r="J821" s="16"/>
      <c r="K821" s="16"/>
    </row>
    <row r="822" spans="10:11" x14ac:dyDescent="0.3">
      <c r="J822" s="16"/>
      <c r="K822" s="16"/>
    </row>
    <row r="823" spans="10:11" x14ac:dyDescent="0.3">
      <c r="J823" s="16"/>
      <c r="K823" s="16"/>
    </row>
    <row r="824" spans="10:11" x14ac:dyDescent="0.3">
      <c r="J824" s="16"/>
      <c r="K824" s="16"/>
    </row>
    <row r="825" spans="10:11" x14ac:dyDescent="0.3">
      <c r="J825" s="16"/>
      <c r="K825" s="16"/>
    </row>
    <row r="826" spans="10:11" x14ac:dyDescent="0.3">
      <c r="J826" s="16"/>
      <c r="K826" s="16"/>
    </row>
    <row r="827" spans="10:11" x14ac:dyDescent="0.3">
      <c r="J827" s="16"/>
      <c r="K827" s="16"/>
    </row>
    <row r="828" spans="10:11" x14ac:dyDescent="0.3">
      <c r="J828" s="16"/>
      <c r="K828" s="16"/>
    </row>
    <row r="829" spans="10:11" x14ac:dyDescent="0.3">
      <c r="J829" s="16"/>
      <c r="K829" s="16"/>
    </row>
    <row r="830" spans="10:11" x14ac:dyDescent="0.3">
      <c r="J830" s="16"/>
      <c r="K830" s="16"/>
    </row>
    <row r="831" spans="10:11" x14ac:dyDescent="0.3">
      <c r="J831" s="16"/>
      <c r="K831" s="16"/>
    </row>
    <row r="832" spans="10:11" x14ac:dyDescent="0.3">
      <c r="J832" s="16"/>
      <c r="K832" s="16"/>
    </row>
    <row r="833" spans="10:11" x14ac:dyDescent="0.3">
      <c r="J833" s="16"/>
      <c r="K833" s="16"/>
    </row>
    <row r="834" spans="10:11" x14ac:dyDescent="0.3">
      <c r="J834" s="16"/>
      <c r="K834" s="16"/>
    </row>
    <row r="835" spans="10:11" x14ac:dyDescent="0.3">
      <c r="J835" s="16"/>
      <c r="K835" s="16"/>
    </row>
    <row r="836" spans="10:11" x14ac:dyDescent="0.3">
      <c r="J836" s="16"/>
      <c r="K836" s="16"/>
    </row>
    <row r="837" spans="10:11" x14ac:dyDescent="0.3">
      <c r="J837" s="16"/>
      <c r="K837" s="16"/>
    </row>
    <row r="838" spans="10:11" x14ac:dyDescent="0.3">
      <c r="J838" s="16"/>
      <c r="K838" s="16"/>
    </row>
    <row r="839" spans="10:11" x14ac:dyDescent="0.3">
      <c r="J839" s="16"/>
      <c r="K839" s="16"/>
    </row>
    <row r="840" spans="10:11" x14ac:dyDescent="0.3">
      <c r="J840" s="16"/>
      <c r="K840" s="16"/>
    </row>
    <row r="841" spans="10:11" x14ac:dyDescent="0.3">
      <c r="J841" s="16"/>
      <c r="K841" s="16"/>
    </row>
    <row r="842" spans="10:11" x14ac:dyDescent="0.3">
      <c r="J842" s="16"/>
      <c r="K842" s="16"/>
    </row>
    <row r="843" spans="10:11" x14ac:dyDescent="0.3">
      <c r="J843" s="16"/>
      <c r="K843" s="16"/>
    </row>
    <row r="844" spans="10:11" x14ac:dyDescent="0.3">
      <c r="J844" s="16"/>
      <c r="K844" s="16"/>
    </row>
    <row r="845" spans="10:11" x14ac:dyDescent="0.3">
      <c r="J845" s="16"/>
      <c r="K845" s="16"/>
    </row>
    <row r="846" spans="10:11" x14ac:dyDescent="0.3">
      <c r="J846" s="16"/>
      <c r="K846" s="16"/>
    </row>
    <row r="847" spans="10:11" x14ac:dyDescent="0.3">
      <c r="J847" s="16"/>
      <c r="K847" s="16"/>
    </row>
    <row r="848" spans="10:11" x14ac:dyDescent="0.3">
      <c r="J848" s="16"/>
      <c r="K848" s="16"/>
    </row>
    <row r="849" spans="10:11" x14ac:dyDescent="0.3">
      <c r="J849" s="16"/>
      <c r="K849" s="16"/>
    </row>
    <row r="850" spans="10:11" x14ac:dyDescent="0.3">
      <c r="J850" s="16"/>
      <c r="K850" s="16"/>
    </row>
    <row r="851" spans="10:11" x14ac:dyDescent="0.3">
      <c r="J851" s="16"/>
      <c r="K851" s="16"/>
    </row>
    <row r="852" spans="10:11" x14ac:dyDescent="0.3">
      <c r="J852" s="16"/>
      <c r="K852" s="16"/>
    </row>
    <row r="853" spans="10:11" x14ac:dyDescent="0.3">
      <c r="J853" s="16"/>
      <c r="K853" s="16"/>
    </row>
    <row r="854" spans="10:11" x14ac:dyDescent="0.3">
      <c r="J854" s="16"/>
      <c r="K854" s="16"/>
    </row>
    <row r="855" spans="10:11" x14ac:dyDescent="0.3">
      <c r="J855" s="16"/>
      <c r="K855" s="16"/>
    </row>
    <row r="856" spans="10:11" x14ac:dyDescent="0.3">
      <c r="J856" s="16"/>
      <c r="K856" s="16"/>
    </row>
    <row r="857" spans="10:11" x14ac:dyDescent="0.3">
      <c r="J857" s="16"/>
      <c r="K857" s="16"/>
    </row>
    <row r="858" spans="10:11" x14ac:dyDescent="0.3">
      <c r="J858" s="16"/>
      <c r="K858" s="16"/>
    </row>
    <row r="859" spans="10:11" x14ac:dyDescent="0.3">
      <c r="J859" s="16"/>
      <c r="K859" s="16"/>
    </row>
    <row r="860" spans="10:11" x14ac:dyDescent="0.3">
      <c r="J860" s="16"/>
      <c r="K860" s="16"/>
    </row>
    <row r="861" spans="10:11" x14ac:dyDescent="0.3">
      <c r="J861" s="16"/>
      <c r="K861" s="16"/>
    </row>
    <row r="862" spans="10:11" x14ac:dyDescent="0.3">
      <c r="J862" s="16"/>
      <c r="K862" s="16"/>
    </row>
    <row r="863" spans="10:11" x14ac:dyDescent="0.3">
      <c r="J863" s="16"/>
      <c r="K863" s="16"/>
    </row>
    <row r="864" spans="10:11" x14ac:dyDescent="0.3">
      <c r="J864" s="16"/>
      <c r="K864" s="16"/>
    </row>
    <row r="865" spans="10:11" x14ac:dyDescent="0.3">
      <c r="J865" s="16"/>
      <c r="K865" s="16"/>
    </row>
    <row r="866" spans="10:11" x14ac:dyDescent="0.3">
      <c r="J866" s="16"/>
      <c r="K866" s="16"/>
    </row>
    <row r="867" spans="10:11" x14ac:dyDescent="0.3">
      <c r="J867" s="16"/>
      <c r="K867" s="16"/>
    </row>
    <row r="868" spans="10:11" x14ac:dyDescent="0.3">
      <c r="J868" s="16"/>
      <c r="K868" s="16"/>
    </row>
    <row r="869" spans="10:11" x14ac:dyDescent="0.3">
      <c r="J869" s="16"/>
      <c r="K869" s="16"/>
    </row>
    <row r="870" spans="10:11" x14ac:dyDescent="0.3">
      <c r="J870" s="16"/>
      <c r="K870" s="16"/>
    </row>
    <row r="871" spans="10:11" x14ac:dyDescent="0.3">
      <c r="J871" s="16"/>
      <c r="K871" s="16"/>
    </row>
    <row r="872" spans="10:11" x14ac:dyDescent="0.3">
      <c r="J872" s="16"/>
      <c r="K872" s="16"/>
    </row>
    <row r="873" spans="10:11" x14ac:dyDescent="0.3">
      <c r="J873" s="16"/>
      <c r="K873" s="16"/>
    </row>
    <row r="874" spans="10:11" x14ac:dyDescent="0.3">
      <c r="J874" s="16"/>
      <c r="K874" s="16"/>
    </row>
    <row r="875" spans="10:11" x14ac:dyDescent="0.3">
      <c r="J875" s="16"/>
      <c r="K875" s="16"/>
    </row>
    <row r="876" spans="10:11" x14ac:dyDescent="0.3">
      <c r="J876" s="16"/>
      <c r="K876" s="16"/>
    </row>
    <row r="877" spans="10:11" x14ac:dyDescent="0.3">
      <c r="J877" s="16"/>
      <c r="K877" s="16"/>
    </row>
    <row r="878" spans="10:11" x14ac:dyDescent="0.3">
      <c r="J878" s="16"/>
      <c r="K878" s="16"/>
    </row>
    <row r="879" spans="10:11" x14ac:dyDescent="0.3">
      <c r="J879" s="16"/>
      <c r="K879" s="16"/>
    </row>
    <row r="880" spans="10:11" x14ac:dyDescent="0.3">
      <c r="J880" s="16"/>
      <c r="K880" s="16"/>
    </row>
    <row r="881" spans="10:11" x14ac:dyDescent="0.3">
      <c r="J881" s="16"/>
      <c r="K881" s="16"/>
    </row>
    <row r="882" spans="10:11" x14ac:dyDescent="0.3">
      <c r="J882" s="16"/>
      <c r="K882" s="16"/>
    </row>
    <row r="883" spans="10:11" x14ac:dyDescent="0.3">
      <c r="J883" s="16"/>
      <c r="K883" s="16"/>
    </row>
    <row r="884" spans="10:11" x14ac:dyDescent="0.3">
      <c r="J884" s="16"/>
      <c r="K884" s="16"/>
    </row>
    <row r="885" spans="10:11" x14ac:dyDescent="0.3">
      <c r="J885" s="16"/>
      <c r="K885" s="16"/>
    </row>
    <row r="886" spans="10:11" x14ac:dyDescent="0.3">
      <c r="J886" s="16"/>
      <c r="K886" s="16"/>
    </row>
    <row r="887" spans="10:11" x14ac:dyDescent="0.3">
      <c r="J887" s="16"/>
      <c r="K887" s="16"/>
    </row>
    <row r="888" spans="10:11" x14ac:dyDescent="0.3">
      <c r="J888" s="16"/>
      <c r="K888" s="16"/>
    </row>
    <row r="889" spans="10:11" x14ac:dyDescent="0.3">
      <c r="J889" s="16"/>
      <c r="K889" s="16"/>
    </row>
    <row r="890" spans="10:11" x14ac:dyDescent="0.3">
      <c r="J890" s="16"/>
      <c r="K890" s="16"/>
    </row>
    <row r="891" spans="10:11" x14ac:dyDescent="0.3">
      <c r="J891" s="16"/>
      <c r="K891" s="16"/>
    </row>
    <row r="892" spans="10:11" x14ac:dyDescent="0.3">
      <c r="J892" s="16"/>
      <c r="K892" s="16"/>
    </row>
    <row r="893" spans="10:11" x14ac:dyDescent="0.3">
      <c r="J893" s="16"/>
      <c r="K893" s="16"/>
    </row>
    <row r="894" spans="10:11" x14ac:dyDescent="0.3">
      <c r="J894" s="16"/>
      <c r="K894" s="16"/>
    </row>
    <row r="895" spans="10:11" x14ac:dyDescent="0.3">
      <c r="J895" s="16"/>
      <c r="K895" s="16"/>
    </row>
    <row r="896" spans="10:11" x14ac:dyDescent="0.3">
      <c r="J896" s="16"/>
      <c r="K896" s="16"/>
    </row>
    <row r="897" spans="10:11" x14ac:dyDescent="0.3">
      <c r="J897" s="16"/>
      <c r="K897" s="16"/>
    </row>
    <row r="898" spans="10:11" x14ac:dyDescent="0.3">
      <c r="J898" s="16"/>
      <c r="K898" s="16"/>
    </row>
    <row r="899" spans="10:11" x14ac:dyDescent="0.3">
      <c r="J899" s="16"/>
      <c r="K899" s="16"/>
    </row>
    <row r="900" spans="10:11" x14ac:dyDescent="0.3">
      <c r="J900" s="16"/>
      <c r="K900" s="16"/>
    </row>
    <row r="901" spans="10:11" x14ac:dyDescent="0.3">
      <c r="J901" s="16"/>
      <c r="K901" s="16"/>
    </row>
    <row r="902" spans="10:11" x14ac:dyDescent="0.3">
      <c r="J902" s="16"/>
      <c r="K902" s="16"/>
    </row>
    <row r="903" spans="10:11" x14ac:dyDescent="0.3">
      <c r="J903" s="16"/>
      <c r="K903" s="16"/>
    </row>
    <row r="904" spans="10:11" x14ac:dyDescent="0.3">
      <c r="J904" s="16"/>
      <c r="K904" s="16"/>
    </row>
    <row r="905" spans="10:11" x14ac:dyDescent="0.3">
      <c r="J905" s="16"/>
      <c r="K905" s="16"/>
    </row>
    <row r="906" spans="10:11" x14ac:dyDescent="0.3">
      <c r="J906" s="16"/>
      <c r="K906" s="16"/>
    </row>
    <row r="907" spans="10:11" x14ac:dyDescent="0.3">
      <c r="J907" s="16"/>
      <c r="K907" s="16"/>
    </row>
    <row r="908" spans="10:11" x14ac:dyDescent="0.3">
      <c r="J908" s="16"/>
      <c r="K908" s="16"/>
    </row>
    <row r="909" spans="10:11" x14ac:dyDescent="0.3">
      <c r="J909" s="16"/>
      <c r="K909" s="16"/>
    </row>
    <row r="910" spans="10:11" x14ac:dyDescent="0.3">
      <c r="J910" s="16"/>
      <c r="K910" s="16"/>
    </row>
    <row r="911" spans="10:11" x14ac:dyDescent="0.3">
      <c r="J911" s="16"/>
      <c r="K911" s="16"/>
    </row>
    <row r="912" spans="10:11" x14ac:dyDescent="0.3">
      <c r="J912" s="16"/>
      <c r="K912" s="16"/>
    </row>
    <row r="913" spans="10:11" x14ac:dyDescent="0.3">
      <c r="J913" s="16"/>
      <c r="K913" s="16"/>
    </row>
    <row r="914" spans="10:11" x14ac:dyDescent="0.3">
      <c r="J914" s="16"/>
      <c r="K914" s="16"/>
    </row>
    <row r="915" spans="10:11" x14ac:dyDescent="0.3">
      <c r="J915" s="16"/>
      <c r="K915" s="16"/>
    </row>
    <row r="916" spans="10:11" x14ac:dyDescent="0.3">
      <c r="J916" s="16"/>
      <c r="K916" s="16"/>
    </row>
    <row r="917" spans="10:11" x14ac:dyDescent="0.3">
      <c r="J917" s="16"/>
      <c r="K917" s="16"/>
    </row>
    <row r="918" spans="10:11" x14ac:dyDescent="0.3">
      <c r="J918" s="16"/>
      <c r="K918" s="16"/>
    </row>
    <row r="919" spans="10:11" x14ac:dyDescent="0.3">
      <c r="J919" s="16"/>
      <c r="K919" s="16"/>
    </row>
    <row r="920" spans="10:11" x14ac:dyDescent="0.3">
      <c r="J920" s="16"/>
      <c r="K920" s="16"/>
    </row>
    <row r="921" spans="10:11" x14ac:dyDescent="0.3">
      <c r="J921" s="16"/>
      <c r="K921" s="16"/>
    </row>
    <row r="922" spans="10:11" x14ac:dyDescent="0.3">
      <c r="J922" s="16"/>
      <c r="K922" s="16"/>
    </row>
    <row r="923" spans="10:11" x14ac:dyDescent="0.3">
      <c r="J923" s="16"/>
      <c r="K923" s="16"/>
    </row>
    <row r="924" spans="10:11" x14ac:dyDescent="0.3">
      <c r="J924" s="16"/>
      <c r="K924" s="16"/>
    </row>
    <row r="925" spans="10:11" x14ac:dyDescent="0.3">
      <c r="J925" s="16"/>
      <c r="K925" s="16"/>
    </row>
    <row r="926" spans="10:11" x14ac:dyDescent="0.3">
      <c r="J926" s="16"/>
      <c r="K926" s="16"/>
    </row>
    <row r="927" spans="10:11" x14ac:dyDescent="0.3">
      <c r="J927" s="16"/>
      <c r="K927" s="16"/>
    </row>
    <row r="928" spans="10:11" x14ac:dyDescent="0.3">
      <c r="J928" s="16"/>
      <c r="K928" s="16"/>
    </row>
    <row r="929" spans="10:11" x14ac:dyDescent="0.3">
      <c r="J929" s="16"/>
      <c r="K929" s="16"/>
    </row>
    <row r="930" spans="10:11" x14ac:dyDescent="0.3">
      <c r="J930" s="16"/>
      <c r="K930" s="16"/>
    </row>
    <row r="931" spans="10:11" x14ac:dyDescent="0.3">
      <c r="J931" s="16"/>
      <c r="K931" s="16"/>
    </row>
    <row r="932" spans="10:11" x14ac:dyDescent="0.3">
      <c r="J932" s="16"/>
      <c r="K932" s="16"/>
    </row>
    <row r="933" spans="10:11" x14ac:dyDescent="0.3">
      <c r="J933" s="16"/>
      <c r="K933" s="16"/>
    </row>
    <row r="934" spans="10:11" x14ac:dyDescent="0.3">
      <c r="J934" s="16"/>
      <c r="K934" s="16"/>
    </row>
    <row r="935" spans="10:11" x14ac:dyDescent="0.3">
      <c r="J935" s="16"/>
      <c r="K935" s="16"/>
    </row>
    <row r="936" spans="10:11" x14ac:dyDescent="0.3">
      <c r="J936" s="16"/>
      <c r="K936" s="16"/>
    </row>
    <row r="937" spans="10:11" x14ac:dyDescent="0.3">
      <c r="J937" s="16"/>
      <c r="K937" s="16"/>
    </row>
    <row r="938" spans="10:11" x14ac:dyDescent="0.3">
      <c r="J938" s="16"/>
      <c r="K938" s="16"/>
    </row>
    <row r="939" spans="10:11" x14ac:dyDescent="0.3">
      <c r="J939" s="16"/>
      <c r="K939" s="16"/>
    </row>
    <row r="940" spans="10:11" x14ac:dyDescent="0.3">
      <c r="J940" s="16"/>
      <c r="K940" s="16"/>
    </row>
    <row r="941" spans="10:11" x14ac:dyDescent="0.3">
      <c r="J941" s="16"/>
      <c r="K941" s="16"/>
    </row>
    <row r="942" spans="10:11" x14ac:dyDescent="0.3">
      <c r="J942" s="16"/>
      <c r="K942" s="16"/>
    </row>
    <row r="943" spans="10:11" x14ac:dyDescent="0.3">
      <c r="J943" s="16"/>
      <c r="K943" s="16"/>
    </row>
    <row r="944" spans="10:11" x14ac:dyDescent="0.3">
      <c r="J944" s="16"/>
      <c r="K944" s="16"/>
    </row>
    <row r="945" spans="10:11" x14ac:dyDescent="0.3">
      <c r="J945" s="16"/>
      <c r="K945" s="16"/>
    </row>
    <row r="946" spans="10:11" x14ac:dyDescent="0.3">
      <c r="J946" s="16"/>
      <c r="K946" s="16"/>
    </row>
    <row r="947" spans="10:11" x14ac:dyDescent="0.3">
      <c r="J947" s="16"/>
      <c r="K947" s="16"/>
    </row>
    <row r="948" spans="10:11" x14ac:dyDescent="0.3">
      <c r="J948" s="16"/>
      <c r="K948" s="16"/>
    </row>
    <row r="949" spans="10:11" x14ac:dyDescent="0.3">
      <c r="J949" s="16"/>
      <c r="K949" s="16"/>
    </row>
    <row r="950" spans="10:11" x14ac:dyDescent="0.3">
      <c r="J950" s="16"/>
      <c r="K950" s="16"/>
    </row>
    <row r="951" spans="10:11" x14ac:dyDescent="0.3">
      <c r="J951" s="16"/>
      <c r="K951" s="16"/>
    </row>
    <row r="952" spans="10:11" x14ac:dyDescent="0.3">
      <c r="J952" s="16"/>
      <c r="K952" s="16"/>
    </row>
    <row r="953" spans="10:11" x14ac:dyDescent="0.3">
      <c r="J953" s="16"/>
      <c r="K953" s="16"/>
    </row>
    <row r="954" spans="10:11" x14ac:dyDescent="0.3">
      <c r="J954" s="16"/>
      <c r="K954" s="16"/>
    </row>
    <row r="955" spans="10:11" x14ac:dyDescent="0.3">
      <c r="J955" s="16"/>
      <c r="K955" s="16"/>
    </row>
    <row r="956" spans="10:11" x14ac:dyDescent="0.3">
      <c r="J956" s="16"/>
      <c r="K956" s="16"/>
    </row>
    <row r="957" spans="10:11" x14ac:dyDescent="0.3">
      <c r="J957" s="16"/>
      <c r="K957" s="16"/>
    </row>
    <row r="958" spans="10:11" x14ac:dyDescent="0.3">
      <c r="J958" s="16"/>
      <c r="K958" s="16"/>
    </row>
    <row r="959" spans="10:11" x14ac:dyDescent="0.3">
      <c r="J959" s="16"/>
      <c r="K959" s="16"/>
    </row>
    <row r="960" spans="10:11" x14ac:dyDescent="0.3">
      <c r="J960" s="16"/>
      <c r="K960" s="16"/>
    </row>
    <row r="961" spans="10:11" x14ac:dyDescent="0.3">
      <c r="J961" s="16"/>
      <c r="K961" s="16"/>
    </row>
    <row r="962" spans="10:11" x14ac:dyDescent="0.3">
      <c r="J962" s="16"/>
      <c r="K962" s="16"/>
    </row>
    <row r="963" spans="10:11" x14ac:dyDescent="0.3">
      <c r="J963" s="16"/>
      <c r="K963" s="16"/>
    </row>
    <row r="964" spans="10:11" x14ac:dyDescent="0.3">
      <c r="J964" s="16"/>
      <c r="K964" s="16"/>
    </row>
    <row r="965" spans="10:11" x14ac:dyDescent="0.3">
      <c r="J965" s="16"/>
      <c r="K965" s="16"/>
    </row>
    <row r="966" spans="10:11" x14ac:dyDescent="0.3">
      <c r="J966" s="16"/>
      <c r="K966" s="16"/>
    </row>
    <row r="967" spans="10:11" x14ac:dyDescent="0.3">
      <c r="J967" s="16"/>
      <c r="K967" s="16"/>
    </row>
    <row r="968" spans="10:11" x14ac:dyDescent="0.3">
      <c r="J968" s="16"/>
      <c r="K968" s="16"/>
    </row>
    <row r="969" spans="10:11" x14ac:dyDescent="0.3">
      <c r="J969" s="16"/>
      <c r="K969" s="16"/>
    </row>
    <row r="970" spans="10:11" x14ac:dyDescent="0.3">
      <c r="J970" s="16"/>
      <c r="K970" s="16"/>
    </row>
    <row r="971" spans="10:11" x14ac:dyDescent="0.3">
      <c r="J971" s="16"/>
      <c r="K971" s="16"/>
    </row>
    <row r="972" spans="10:11" x14ac:dyDescent="0.3">
      <c r="J972" s="16"/>
      <c r="K972" s="16"/>
    </row>
    <row r="973" spans="10:11" x14ac:dyDescent="0.3">
      <c r="J973" s="16"/>
      <c r="K973" s="16"/>
    </row>
    <row r="974" spans="10:11" x14ac:dyDescent="0.3">
      <c r="J974" s="16"/>
      <c r="K974" s="16"/>
    </row>
    <row r="975" spans="10:11" x14ac:dyDescent="0.3">
      <c r="J975" s="16"/>
      <c r="K975" s="16"/>
    </row>
    <row r="976" spans="10:11" x14ac:dyDescent="0.3">
      <c r="J976" s="16"/>
      <c r="K976" s="16"/>
    </row>
    <row r="977" spans="10:11" x14ac:dyDescent="0.3">
      <c r="J977" s="16"/>
      <c r="K977" s="16"/>
    </row>
    <row r="978" spans="10:11" x14ac:dyDescent="0.3">
      <c r="J978" s="16"/>
      <c r="K978" s="16"/>
    </row>
    <row r="979" spans="10:11" x14ac:dyDescent="0.3">
      <c r="J979" s="16"/>
      <c r="K979" s="16"/>
    </row>
    <row r="980" spans="10:11" x14ac:dyDescent="0.3">
      <c r="J980" s="16"/>
      <c r="K980" s="16"/>
    </row>
    <row r="981" spans="10:11" x14ac:dyDescent="0.3">
      <c r="J981" s="16"/>
      <c r="K981" s="16"/>
    </row>
    <row r="982" spans="10:11" x14ac:dyDescent="0.3">
      <c r="J982" s="16"/>
      <c r="K982" s="16"/>
    </row>
    <row r="983" spans="10:11" x14ac:dyDescent="0.3">
      <c r="J983" s="16"/>
      <c r="K983" s="16"/>
    </row>
    <row r="984" spans="10:11" x14ac:dyDescent="0.3">
      <c r="J984" s="16"/>
      <c r="K984" s="16"/>
    </row>
    <row r="985" spans="10:11" x14ac:dyDescent="0.3">
      <c r="J985" s="16"/>
      <c r="K985" s="16"/>
    </row>
    <row r="986" spans="10:11" x14ac:dyDescent="0.3">
      <c r="J986" s="16"/>
      <c r="K986" s="16"/>
    </row>
    <row r="987" spans="10:11" x14ac:dyDescent="0.3">
      <c r="J987" s="16"/>
      <c r="K987" s="16"/>
    </row>
    <row r="988" spans="10:11" x14ac:dyDescent="0.3">
      <c r="J988" s="16"/>
      <c r="K988" s="16"/>
    </row>
    <row r="989" spans="10:11" x14ac:dyDescent="0.3">
      <c r="J989" s="16"/>
      <c r="K989" s="16"/>
    </row>
    <row r="990" spans="10:11" x14ac:dyDescent="0.3">
      <c r="J990" s="16"/>
      <c r="K990" s="16"/>
    </row>
    <row r="991" spans="10:11" x14ac:dyDescent="0.3">
      <c r="J991" s="16"/>
      <c r="K991" s="16"/>
    </row>
    <row r="992" spans="10:11" x14ac:dyDescent="0.3">
      <c r="J992" s="16"/>
      <c r="K992" s="16"/>
    </row>
    <row r="993" spans="10:11" x14ac:dyDescent="0.3">
      <c r="J993" s="16"/>
      <c r="K993" s="16"/>
    </row>
    <row r="994" spans="10:11" x14ac:dyDescent="0.3">
      <c r="J994" s="16"/>
      <c r="K994" s="16"/>
    </row>
    <row r="995" spans="10:11" x14ac:dyDescent="0.3">
      <c r="J995" s="16"/>
      <c r="K995" s="16"/>
    </row>
    <row r="996" spans="10:11" x14ac:dyDescent="0.3">
      <c r="J996" s="16"/>
      <c r="K996" s="16"/>
    </row>
    <row r="997" spans="10:11" x14ac:dyDescent="0.3">
      <c r="J997" s="16"/>
      <c r="K997" s="16"/>
    </row>
    <row r="998" spans="10:11" x14ac:dyDescent="0.3">
      <c r="J998" s="16"/>
      <c r="K998" s="16"/>
    </row>
    <row r="999" spans="10:11" x14ac:dyDescent="0.3">
      <c r="J999" s="16"/>
      <c r="K999" s="16"/>
    </row>
    <row r="1000" spans="10:11" x14ac:dyDescent="0.3">
      <c r="J1000" s="16"/>
      <c r="K1000" s="16"/>
    </row>
    <row r="1001" spans="10:11" x14ac:dyDescent="0.3">
      <c r="J1001" s="16"/>
      <c r="K1001" s="16"/>
    </row>
    <row r="1002" spans="10:11" x14ac:dyDescent="0.3">
      <c r="J1002" s="16"/>
      <c r="K1002" s="16"/>
    </row>
    <row r="1003" spans="10:11" x14ac:dyDescent="0.3">
      <c r="J1003" s="16"/>
      <c r="K1003" s="16"/>
    </row>
    <row r="1004" spans="10:11" x14ac:dyDescent="0.3">
      <c r="J1004" s="16"/>
      <c r="K1004" s="16"/>
    </row>
    <row r="1005" spans="10:11" x14ac:dyDescent="0.3">
      <c r="J1005" s="16"/>
      <c r="K1005" s="16"/>
    </row>
    <row r="1006" spans="10:11" x14ac:dyDescent="0.3">
      <c r="J1006" s="16"/>
      <c r="K1006" s="16"/>
    </row>
    <row r="1007" spans="10:11" x14ac:dyDescent="0.3">
      <c r="J1007" s="16"/>
      <c r="K1007" s="16"/>
    </row>
    <row r="1008" spans="10:11" x14ac:dyDescent="0.3">
      <c r="J1008" s="16"/>
      <c r="K1008" s="16"/>
    </row>
    <row r="1009" spans="10:11" x14ac:dyDescent="0.3">
      <c r="J1009" s="16"/>
      <c r="K1009" s="16"/>
    </row>
    <row r="1010" spans="10:11" x14ac:dyDescent="0.3">
      <c r="J1010" s="16"/>
      <c r="K1010" s="16"/>
    </row>
    <row r="1011" spans="10:11" x14ac:dyDescent="0.3">
      <c r="J1011" s="16"/>
      <c r="K1011" s="16"/>
    </row>
    <row r="1012" spans="10:11" x14ac:dyDescent="0.3">
      <c r="J1012" s="16"/>
      <c r="K1012" s="16"/>
    </row>
    <row r="1013" spans="10:11" x14ac:dyDescent="0.3">
      <c r="J1013" s="16"/>
      <c r="K1013" s="16"/>
    </row>
    <row r="1014" spans="10:11" x14ac:dyDescent="0.3">
      <c r="J1014" s="16"/>
      <c r="K1014" s="16"/>
    </row>
    <row r="1015" spans="10:11" x14ac:dyDescent="0.3">
      <c r="J1015" s="16"/>
      <c r="K1015" s="16"/>
    </row>
    <row r="1016" spans="10:11" x14ac:dyDescent="0.3">
      <c r="J1016" s="16"/>
      <c r="K1016" s="16"/>
    </row>
    <row r="1017" spans="10:11" x14ac:dyDescent="0.3">
      <c r="J1017" s="16"/>
      <c r="K1017" s="16"/>
    </row>
    <row r="1018" spans="10:11" x14ac:dyDescent="0.3">
      <c r="J1018" s="16"/>
      <c r="K1018" s="16"/>
    </row>
    <row r="1019" spans="10:11" x14ac:dyDescent="0.3">
      <c r="J1019" s="16"/>
      <c r="K1019" s="16"/>
    </row>
    <row r="1020" spans="10:11" x14ac:dyDescent="0.3">
      <c r="J1020" s="16"/>
      <c r="K1020" s="16"/>
    </row>
    <row r="1021" spans="10:11" x14ac:dyDescent="0.3">
      <c r="J1021" s="16"/>
      <c r="K1021" s="16"/>
    </row>
    <row r="1022" spans="10:11" x14ac:dyDescent="0.3">
      <c r="J1022" s="16"/>
      <c r="K1022" s="16"/>
    </row>
    <row r="1023" spans="10:11" x14ac:dyDescent="0.3">
      <c r="J1023" s="16"/>
      <c r="K1023" s="16"/>
    </row>
    <row r="1024" spans="10:11" x14ac:dyDescent="0.3">
      <c r="J1024" s="16"/>
      <c r="K1024" s="16"/>
    </row>
    <row r="1025" spans="10:11" x14ac:dyDescent="0.3">
      <c r="J1025" s="16"/>
      <c r="K1025" s="16"/>
    </row>
    <row r="1026" spans="10:11" x14ac:dyDescent="0.3">
      <c r="J1026" s="16"/>
      <c r="K1026" s="16"/>
    </row>
    <row r="1027" spans="10:11" x14ac:dyDescent="0.3">
      <c r="J1027" s="16"/>
      <c r="K1027" s="16"/>
    </row>
    <row r="1028" spans="10:11" x14ac:dyDescent="0.3">
      <c r="J1028" s="16"/>
      <c r="K1028" s="16"/>
    </row>
    <row r="1029" spans="10:11" x14ac:dyDescent="0.3">
      <c r="J1029" s="16"/>
      <c r="K1029" s="16"/>
    </row>
    <row r="1030" spans="10:11" x14ac:dyDescent="0.3">
      <c r="J1030" s="16"/>
      <c r="K1030" s="16"/>
    </row>
    <row r="1031" spans="10:11" x14ac:dyDescent="0.3">
      <c r="J1031" s="16"/>
      <c r="K1031" s="16"/>
    </row>
    <row r="1032" spans="10:11" x14ac:dyDescent="0.3">
      <c r="J1032" s="16"/>
      <c r="K1032" s="16"/>
    </row>
    <row r="1033" spans="10:11" x14ac:dyDescent="0.3">
      <c r="J1033" s="16"/>
      <c r="K1033" s="16"/>
    </row>
    <row r="1034" spans="10:11" x14ac:dyDescent="0.3">
      <c r="J1034" s="16"/>
      <c r="K1034" s="16"/>
    </row>
    <row r="1035" spans="10:11" x14ac:dyDescent="0.3">
      <c r="J1035" s="16"/>
      <c r="K1035" s="16"/>
    </row>
    <row r="1036" spans="10:11" x14ac:dyDescent="0.3">
      <c r="J1036" s="16"/>
      <c r="K1036" s="16"/>
    </row>
    <row r="1037" spans="10:11" x14ac:dyDescent="0.3">
      <c r="J1037" s="16"/>
      <c r="K1037" s="16"/>
    </row>
    <row r="1038" spans="10:11" x14ac:dyDescent="0.3">
      <c r="J1038" s="16"/>
      <c r="K1038" s="16"/>
    </row>
    <row r="1039" spans="10:11" x14ac:dyDescent="0.3">
      <c r="J1039" s="16"/>
      <c r="K1039" s="16"/>
    </row>
    <row r="1040" spans="10:11" x14ac:dyDescent="0.3">
      <c r="J1040" s="16"/>
      <c r="K1040" s="16"/>
    </row>
    <row r="1041" spans="10:11" x14ac:dyDescent="0.3">
      <c r="J1041" s="16"/>
      <c r="K1041" s="16"/>
    </row>
    <row r="1042" spans="10:11" x14ac:dyDescent="0.3">
      <c r="J1042" s="16"/>
      <c r="K1042" s="16"/>
    </row>
    <row r="1043" spans="10:11" x14ac:dyDescent="0.3">
      <c r="J1043" s="16"/>
      <c r="K1043" s="16"/>
    </row>
    <row r="1044" spans="10:11" x14ac:dyDescent="0.3">
      <c r="J1044" s="16"/>
      <c r="K1044" s="16"/>
    </row>
    <row r="1045" spans="10:11" x14ac:dyDescent="0.3">
      <c r="J1045" s="16"/>
      <c r="K1045" s="16"/>
    </row>
    <row r="1046" spans="10:11" x14ac:dyDescent="0.3">
      <c r="J1046" s="16"/>
      <c r="K1046" s="16"/>
    </row>
    <row r="1047" spans="10:11" x14ac:dyDescent="0.3">
      <c r="J1047" s="16"/>
      <c r="K1047" s="16"/>
    </row>
    <row r="1048" spans="10:11" x14ac:dyDescent="0.3">
      <c r="J1048" s="16"/>
      <c r="K1048" s="16"/>
    </row>
    <row r="1049" spans="10:11" x14ac:dyDescent="0.3">
      <c r="J1049" s="16"/>
      <c r="K1049" s="16"/>
    </row>
    <row r="1050" spans="10:11" x14ac:dyDescent="0.3">
      <c r="J1050" s="16"/>
      <c r="K1050" s="16"/>
    </row>
    <row r="1051" spans="10:11" x14ac:dyDescent="0.3">
      <c r="J1051" s="16"/>
      <c r="K1051" s="16"/>
    </row>
    <row r="1052" spans="10:11" x14ac:dyDescent="0.3">
      <c r="J1052" s="16"/>
      <c r="K1052" s="16"/>
    </row>
    <row r="1053" spans="10:11" x14ac:dyDescent="0.3">
      <c r="J1053" s="16"/>
      <c r="K1053" s="16"/>
    </row>
    <row r="1054" spans="10:11" x14ac:dyDescent="0.3">
      <c r="J1054" s="16"/>
      <c r="K1054" s="16"/>
    </row>
    <row r="1055" spans="10:11" x14ac:dyDescent="0.3">
      <c r="J1055" s="16"/>
      <c r="K1055" s="16"/>
    </row>
    <row r="1056" spans="10:11" x14ac:dyDescent="0.3">
      <c r="J1056" s="16"/>
      <c r="K1056" s="16"/>
    </row>
    <row r="1057" spans="10:11" x14ac:dyDescent="0.3">
      <c r="J1057" s="16"/>
      <c r="K1057" s="16"/>
    </row>
    <row r="1058" spans="10:11" x14ac:dyDescent="0.3">
      <c r="J1058" s="16"/>
      <c r="K1058" s="16"/>
    </row>
    <row r="1059" spans="10:11" x14ac:dyDescent="0.3">
      <c r="J1059" s="16"/>
      <c r="K1059" s="16"/>
    </row>
    <row r="1060" spans="10:11" x14ac:dyDescent="0.3">
      <c r="J1060" s="16"/>
      <c r="K1060" s="16"/>
    </row>
    <row r="1061" spans="10:11" x14ac:dyDescent="0.3">
      <c r="J1061" s="16"/>
      <c r="K1061" s="16"/>
    </row>
    <row r="1062" spans="10:11" x14ac:dyDescent="0.3">
      <c r="J1062" s="16"/>
      <c r="K1062" s="16"/>
    </row>
    <row r="1063" spans="10:11" x14ac:dyDescent="0.3">
      <c r="J1063" s="16"/>
      <c r="K1063" s="16"/>
    </row>
    <row r="1064" spans="10:11" x14ac:dyDescent="0.3">
      <c r="J1064" s="16"/>
      <c r="K1064" s="16"/>
    </row>
    <row r="1065" spans="10:11" x14ac:dyDescent="0.3">
      <c r="J1065" s="16"/>
      <c r="K1065" s="16"/>
    </row>
    <row r="1066" spans="10:11" x14ac:dyDescent="0.3">
      <c r="J1066" s="16"/>
      <c r="K1066" s="16"/>
    </row>
    <row r="1067" spans="10:11" x14ac:dyDescent="0.3">
      <c r="J1067" s="16"/>
      <c r="K1067" s="16"/>
    </row>
    <row r="1068" spans="10:11" x14ac:dyDescent="0.3">
      <c r="J1068" s="16"/>
      <c r="K1068" s="16"/>
    </row>
    <row r="1069" spans="10:11" x14ac:dyDescent="0.3">
      <c r="J1069" s="16"/>
      <c r="K1069" s="16"/>
    </row>
    <row r="1070" spans="10:11" x14ac:dyDescent="0.3">
      <c r="J1070" s="16"/>
      <c r="K1070" s="16"/>
    </row>
    <row r="1071" spans="10:11" x14ac:dyDescent="0.3">
      <c r="J1071" s="16"/>
      <c r="K1071" s="16"/>
    </row>
    <row r="1072" spans="10:11" x14ac:dyDescent="0.3">
      <c r="J1072" s="16"/>
      <c r="K1072" s="16"/>
    </row>
    <row r="1073" spans="10:11" x14ac:dyDescent="0.3">
      <c r="J1073" s="16"/>
      <c r="K1073" s="16"/>
    </row>
    <row r="1074" spans="10:11" x14ac:dyDescent="0.3">
      <c r="J1074" s="16"/>
      <c r="K1074" s="16"/>
    </row>
    <row r="1075" spans="10:11" x14ac:dyDescent="0.3">
      <c r="J1075" s="16"/>
      <c r="K1075" s="16"/>
    </row>
    <row r="1076" spans="10:11" x14ac:dyDescent="0.3">
      <c r="J1076" s="16"/>
      <c r="K1076" s="16"/>
    </row>
    <row r="1077" spans="10:11" x14ac:dyDescent="0.3">
      <c r="J1077" s="16"/>
      <c r="K1077" s="16"/>
    </row>
    <row r="1078" spans="10:11" x14ac:dyDescent="0.3">
      <c r="J1078" s="16"/>
      <c r="K1078" s="16"/>
    </row>
    <row r="1079" spans="10:11" x14ac:dyDescent="0.3">
      <c r="J1079" s="16"/>
      <c r="K1079" s="16"/>
    </row>
    <row r="1080" spans="10:11" x14ac:dyDescent="0.3">
      <c r="J1080" s="16"/>
      <c r="K1080" s="16"/>
    </row>
    <row r="1081" spans="10:11" x14ac:dyDescent="0.3">
      <c r="J1081" s="16"/>
      <c r="K1081" s="16"/>
    </row>
    <row r="1082" spans="10:11" x14ac:dyDescent="0.3">
      <c r="J1082" s="16"/>
      <c r="K1082" s="16"/>
    </row>
    <row r="1083" spans="10:11" x14ac:dyDescent="0.3">
      <c r="J1083" s="16"/>
      <c r="K1083" s="16"/>
    </row>
    <row r="1084" spans="10:11" x14ac:dyDescent="0.3">
      <c r="J1084" s="16"/>
      <c r="K1084" s="16"/>
    </row>
    <row r="1085" spans="10:11" x14ac:dyDescent="0.3">
      <c r="J1085" s="16"/>
      <c r="K1085" s="16"/>
    </row>
    <row r="1086" spans="10:11" x14ac:dyDescent="0.3">
      <c r="J1086" s="16"/>
      <c r="K1086" s="16"/>
    </row>
    <row r="1087" spans="10:11" x14ac:dyDescent="0.3">
      <c r="J1087" s="16"/>
      <c r="K1087" s="16"/>
    </row>
    <row r="1088" spans="10:11" x14ac:dyDescent="0.3">
      <c r="J1088" s="16"/>
      <c r="K1088" s="16"/>
    </row>
    <row r="1089" spans="10:11" x14ac:dyDescent="0.3">
      <c r="J1089" s="16"/>
      <c r="K1089" s="16"/>
    </row>
    <row r="1090" spans="10:11" x14ac:dyDescent="0.3">
      <c r="J1090" s="16"/>
      <c r="K1090" s="16"/>
    </row>
    <row r="1091" spans="10:11" x14ac:dyDescent="0.3">
      <c r="J1091" s="16"/>
      <c r="K1091" s="16"/>
    </row>
    <row r="1092" spans="10:11" x14ac:dyDescent="0.3">
      <c r="J1092" s="16"/>
      <c r="K1092" s="16"/>
    </row>
    <row r="1093" spans="10:11" x14ac:dyDescent="0.3">
      <c r="J1093" s="16"/>
      <c r="K1093" s="16"/>
    </row>
    <row r="1094" spans="10:11" x14ac:dyDescent="0.3">
      <c r="J1094" s="16"/>
      <c r="K1094" s="16"/>
    </row>
    <row r="1095" spans="10:11" x14ac:dyDescent="0.3">
      <c r="J1095" s="16"/>
      <c r="K1095" s="16"/>
    </row>
    <row r="1096" spans="10:11" x14ac:dyDescent="0.3">
      <c r="J1096" s="16"/>
      <c r="K1096" s="16"/>
    </row>
    <row r="1097" spans="10:11" x14ac:dyDescent="0.3">
      <c r="J1097" s="16"/>
      <c r="K1097" s="16"/>
    </row>
    <row r="1098" spans="10:11" x14ac:dyDescent="0.3">
      <c r="J1098" s="16"/>
      <c r="K1098" s="16"/>
    </row>
    <row r="1099" spans="10:11" x14ac:dyDescent="0.3">
      <c r="J1099" s="16"/>
      <c r="K1099" s="16"/>
    </row>
    <row r="1100" spans="10:11" x14ac:dyDescent="0.3">
      <c r="J1100" s="16"/>
      <c r="K1100" s="16"/>
    </row>
    <row r="1101" spans="10:11" x14ac:dyDescent="0.3">
      <c r="J1101" s="16"/>
      <c r="K1101" s="16"/>
    </row>
    <row r="1102" spans="10:11" x14ac:dyDescent="0.3">
      <c r="J1102" s="16"/>
      <c r="K1102" s="16"/>
    </row>
    <row r="1103" spans="10:11" x14ac:dyDescent="0.3">
      <c r="J1103" s="16"/>
      <c r="K1103" s="16"/>
    </row>
    <row r="1104" spans="10:11" x14ac:dyDescent="0.3">
      <c r="J1104" s="16"/>
      <c r="K1104" s="16"/>
    </row>
    <row r="1105" spans="10:11" x14ac:dyDescent="0.3">
      <c r="J1105" s="16"/>
      <c r="K1105" s="16"/>
    </row>
    <row r="1106" spans="10:11" x14ac:dyDescent="0.3">
      <c r="J1106" s="16"/>
      <c r="K1106" s="16"/>
    </row>
    <row r="1107" spans="10:11" x14ac:dyDescent="0.3">
      <c r="J1107" s="16"/>
      <c r="K1107" s="16"/>
    </row>
    <row r="1108" spans="10:11" x14ac:dyDescent="0.3">
      <c r="J1108" s="16"/>
      <c r="K1108" s="16"/>
    </row>
    <row r="1109" spans="10:11" x14ac:dyDescent="0.3">
      <c r="J1109" s="16"/>
      <c r="K1109" s="16"/>
    </row>
    <row r="1110" spans="10:11" x14ac:dyDescent="0.3">
      <c r="J1110" s="16"/>
      <c r="K1110" s="16"/>
    </row>
    <row r="1111" spans="10:11" x14ac:dyDescent="0.3">
      <c r="J1111" s="16"/>
      <c r="K1111" s="16"/>
    </row>
    <row r="1112" spans="10:11" x14ac:dyDescent="0.3">
      <c r="J1112" s="16"/>
      <c r="K1112" s="16"/>
    </row>
    <row r="1113" spans="10:11" x14ac:dyDescent="0.3">
      <c r="J1113" s="16"/>
      <c r="K1113" s="16"/>
    </row>
    <row r="1114" spans="10:11" x14ac:dyDescent="0.3">
      <c r="J1114" s="16"/>
      <c r="K1114" s="16"/>
    </row>
    <row r="1115" spans="10:11" x14ac:dyDescent="0.3">
      <c r="J1115" s="16"/>
      <c r="K1115" s="16"/>
    </row>
    <row r="1116" spans="10:11" x14ac:dyDescent="0.3">
      <c r="J1116" s="16"/>
      <c r="K1116" s="16"/>
    </row>
    <row r="1117" spans="10:11" x14ac:dyDescent="0.3">
      <c r="J1117" s="16"/>
      <c r="K1117" s="16"/>
    </row>
    <row r="1118" spans="10:11" x14ac:dyDescent="0.3">
      <c r="J1118" s="16"/>
      <c r="K1118" s="16"/>
    </row>
    <row r="1119" spans="10:11" x14ac:dyDescent="0.3">
      <c r="J1119" s="16"/>
      <c r="K1119" s="16"/>
    </row>
    <row r="1120" spans="10:11" x14ac:dyDescent="0.3">
      <c r="J1120" s="16"/>
      <c r="K1120" s="16"/>
    </row>
    <row r="1121" spans="10:11" x14ac:dyDescent="0.3">
      <c r="J1121" s="16"/>
      <c r="K1121" s="16"/>
    </row>
    <row r="1122" spans="10:11" x14ac:dyDescent="0.3">
      <c r="J1122" s="16"/>
      <c r="K1122" s="16"/>
    </row>
    <row r="1123" spans="10:11" x14ac:dyDescent="0.3">
      <c r="J1123" s="16"/>
      <c r="K1123" s="16"/>
    </row>
    <row r="1124" spans="10:11" x14ac:dyDescent="0.3">
      <c r="J1124" s="16"/>
      <c r="K1124" s="16"/>
    </row>
    <row r="1125" spans="10:11" x14ac:dyDescent="0.3">
      <c r="J1125" s="16"/>
      <c r="K1125" s="16"/>
    </row>
    <row r="1126" spans="10:11" x14ac:dyDescent="0.3">
      <c r="J1126" s="16"/>
      <c r="K1126" s="16"/>
    </row>
    <row r="1127" spans="10:11" x14ac:dyDescent="0.3">
      <c r="J1127" s="16"/>
      <c r="K1127" s="16"/>
    </row>
    <row r="1128" spans="10:11" x14ac:dyDescent="0.3">
      <c r="J1128" s="16"/>
      <c r="K1128" s="16"/>
    </row>
    <row r="1129" spans="10:11" x14ac:dyDescent="0.3">
      <c r="J1129" s="16"/>
      <c r="K1129" s="16"/>
    </row>
    <row r="1130" spans="10:11" x14ac:dyDescent="0.3">
      <c r="J1130" s="16"/>
      <c r="K1130" s="16"/>
    </row>
    <row r="1131" spans="10:11" x14ac:dyDescent="0.3">
      <c r="J1131" s="16"/>
      <c r="K1131" s="16"/>
    </row>
    <row r="1132" spans="10:11" x14ac:dyDescent="0.3">
      <c r="J1132" s="16"/>
      <c r="K1132" s="16"/>
    </row>
    <row r="1133" spans="10:11" x14ac:dyDescent="0.3">
      <c r="J1133" s="16"/>
      <c r="K1133" s="16"/>
    </row>
    <row r="1134" spans="10:11" x14ac:dyDescent="0.3">
      <c r="J1134" s="16"/>
      <c r="K1134" s="16"/>
    </row>
    <row r="1135" spans="10:11" x14ac:dyDescent="0.3">
      <c r="J1135" s="16"/>
      <c r="K1135" s="16"/>
    </row>
    <row r="1136" spans="10:11" x14ac:dyDescent="0.3">
      <c r="J1136" s="16"/>
      <c r="K1136" s="16"/>
    </row>
    <row r="1137" spans="10:11" x14ac:dyDescent="0.3">
      <c r="J1137" s="16"/>
      <c r="K1137" s="16"/>
    </row>
    <row r="1138" spans="10:11" x14ac:dyDescent="0.3">
      <c r="J1138" s="16"/>
      <c r="K1138" s="16"/>
    </row>
    <row r="1139" spans="10:11" x14ac:dyDescent="0.3">
      <c r="J1139" s="16"/>
      <c r="K1139" s="16"/>
    </row>
    <row r="1140" spans="10:11" x14ac:dyDescent="0.3">
      <c r="J1140" s="16"/>
      <c r="K1140" s="16"/>
    </row>
    <row r="1141" spans="10:11" x14ac:dyDescent="0.3">
      <c r="J1141" s="16"/>
      <c r="K1141" s="16"/>
    </row>
    <row r="1142" spans="10:11" x14ac:dyDescent="0.3">
      <c r="J1142" s="16"/>
      <c r="K1142" s="16"/>
    </row>
    <row r="1143" spans="10:11" x14ac:dyDescent="0.3">
      <c r="J1143" s="16"/>
      <c r="K1143" s="16"/>
    </row>
    <row r="1144" spans="10:11" x14ac:dyDescent="0.3">
      <c r="J1144" s="16"/>
      <c r="K1144" s="16"/>
    </row>
    <row r="1145" spans="10:11" x14ac:dyDescent="0.3">
      <c r="J1145" s="16"/>
      <c r="K1145" s="16"/>
    </row>
    <row r="1146" spans="10:11" x14ac:dyDescent="0.3">
      <c r="J1146" s="16"/>
      <c r="K1146" s="16"/>
    </row>
    <row r="1147" spans="10:11" x14ac:dyDescent="0.3">
      <c r="J1147" s="16"/>
      <c r="K1147" s="16"/>
    </row>
    <row r="1148" spans="10:11" x14ac:dyDescent="0.3">
      <c r="J1148" s="16"/>
      <c r="K1148" s="16"/>
    </row>
    <row r="1149" spans="10:11" x14ac:dyDescent="0.3">
      <c r="J1149" s="16"/>
      <c r="K1149" s="16"/>
    </row>
    <row r="1150" spans="10:11" x14ac:dyDescent="0.3">
      <c r="J1150" s="16"/>
      <c r="K1150" s="16"/>
    </row>
    <row r="1151" spans="10:11" x14ac:dyDescent="0.3">
      <c r="J1151" s="16"/>
      <c r="K1151" s="16"/>
    </row>
    <row r="1152" spans="10:11" x14ac:dyDescent="0.3">
      <c r="J1152" s="16"/>
      <c r="K1152" s="16"/>
    </row>
    <row r="1153" spans="10:11" x14ac:dyDescent="0.3">
      <c r="J1153" s="16"/>
      <c r="K1153" s="16"/>
    </row>
    <row r="1154" spans="10:11" x14ac:dyDescent="0.3">
      <c r="J1154" s="16"/>
      <c r="K1154" s="16"/>
    </row>
    <row r="1155" spans="10:11" x14ac:dyDescent="0.3">
      <c r="J1155" s="16"/>
      <c r="K1155" s="16"/>
    </row>
    <row r="1156" spans="10:11" x14ac:dyDescent="0.3">
      <c r="J1156" s="16"/>
      <c r="K1156" s="16"/>
    </row>
    <row r="1157" spans="10:11" x14ac:dyDescent="0.3">
      <c r="J1157" s="16"/>
      <c r="K1157" s="16"/>
    </row>
    <row r="1158" spans="10:11" x14ac:dyDescent="0.3">
      <c r="J1158" s="16"/>
      <c r="K1158" s="16"/>
    </row>
    <row r="1159" spans="10:11" x14ac:dyDescent="0.3">
      <c r="J1159" s="16"/>
      <c r="K1159" s="16"/>
    </row>
    <row r="1160" spans="10:11" x14ac:dyDescent="0.3">
      <c r="J1160" s="16"/>
      <c r="K1160" s="16"/>
    </row>
    <row r="1161" spans="10:11" x14ac:dyDescent="0.3">
      <c r="J1161" s="16"/>
      <c r="K1161" s="16"/>
    </row>
    <row r="1162" spans="10:11" x14ac:dyDescent="0.3">
      <c r="J1162" s="16"/>
      <c r="K1162" s="16"/>
    </row>
    <row r="1163" spans="10:11" x14ac:dyDescent="0.3">
      <c r="J1163" s="16"/>
      <c r="K1163" s="16"/>
    </row>
    <row r="1164" spans="10:11" x14ac:dyDescent="0.3">
      <c r="J1164" s="16"/>
      <c r="K1164" s="16"/>
    </row>
    <row r="1165" spans="10:11" x14ac:dyDescent="0.3">
      <c r="J1165" s="16"/>
      <c r="K1165" s="16"/>
    </row>
    <row r="1166" spans="10:11" x14ac:dyDescent="0.3">
      <c r="J1166" s="16"/>
      <c r="K1166" s="16"/>
    </row>
    <row r="1167" spans="10:11" x14ac:dyDescent="0.3">
      <c r="J1167" s="16"/>
      <c r="K1167" s="16"/>
    </row>
    <row r="1168" spans="10:11" x14ac:dyDescent="0.3">
      <c r="J1168" s="16"/>
      <c r="K1168" s="16"/>
    </row>
    <row r="1169" spans="10:11" x14ac:dyDescent="0.3">
      <c r="J1169" s="16"/>
      <c r="K1169" s="16"/>
    </row>
    <row r="1170" spans="10:11" x14ac:dyDescent="0.3">
      <c r="J1170" s="16"/>
      <c r="K1170" s="16"/>
    </row>
    <row r="1171" spans="10:11" x14ac:dyDescent="0.3">
      <c r="J1171" s="16"/>
      <c r="K1171" s="16"/>
    </row>
    <row r="1172" spans="10:11" x14ac:dyDescent="0.3">
      <c r="J1172" s="16"/>
      <c r="K1172" s="16"/>
    </row>
    <row r="1173" spans="10:11" x14ac:dyDescent="0.3">
      <c r="J1173" s="16"/>
      <c r="K1173" s="16"/>
    </row>
    <row r="1174" spans="10:11" x14ac:dyDescent="0.3">
      <c r="J1174" s="16"/>
      <c r="K1174" s="16"/>
    </row>
    <row r="1175" spans="10:11" x14ac:dyDescent="0.3">
      <c r="J1175" s="16"/>
      <c r="K1175" s="16"/>
    </row>
    <row r="1176" spans="10:11" x14ac:dyDescent="0.3">
      <c r="J1176" s="16"/>
      <c r="K1176" s="16"/>
    </row>
    <row r="1177" spans="10:11" x14ac:dyDescent="0.3">
      <c r="J1177" s="16"/>
      <c r="K1177" s="16"/>
    </row>
    <row r="1178" spans="10:11" x14ac:dyDescent="0.3">
      <c r="J1178" s="16"/>
      <c r="K1178" s="16"/>
    </row>
    <row r="1179" spans="10:11" x14ac:dyDescent="0.3">
      <c r="J1179" s="16"/>
      <c r="K1179" s="16"/>
    </row>
    <row r="1180" spans="10:11" x14ac:dyDescent="0.3">
      <c r="J1180" s="16"/>
      <c r="K1180" s="16"/>
    </row>
    <row r="1181" spans="10:11" x14ac:dyDescent="0.3">
      <c r="J1181" s="16"/>
      <c r="K1181" s="16"/>
    </row>
    <row r="1182" spans="10:11" x14ac:dyDescent="0.3">
      <c r="J1182" s="16"/>
      <c r="K1182" s="16"/>
    </row>
    <row r="1183" spans="10:11" x14ac:dyDescent="0.3">
      <c r="J1183" s="16"/>
      <c r="K1183" s="16"/>
    </row>
    <row r="1184" spans="10:11" x14ac:dyDescent="0.3">
      <c r="J1184" s="16"/>
      <c r="K1184" s="16"/>
    </row>
    <row r="1185" spans="10:11" x14ac:dyDescent="0.3">
      <c r="J1185" s="16"/>
      <c r="K1185" s="16"/>
    </row>
    <row r="1186" spans="10:11" x14ac:dyDescent="0.3">
      <c r="J1186" s="16"/>
      <c r="K1186" s="16"/>
    </row>
    <row r="1187" spans="10:11" x14ac:dyDescent="0.3">
      <c r="J1187" s="16"/>
      <c r="K1187" s="16"/>
    </row>
    <row r="1188" spans="10:11" x14ac:dyDescent="0.3">
      <c r="J1188" s="16"/>
      <c r="K1188" s="16"/>
    </row>
    <row r="1189" spans="10:11" x14ac:dyDescent="0.3">
      <c r="J1189" s="16"/>
      <c r="K1189" s="16"/>
    </row>
    <row r="1190" spans="10:11" x14ac:dyDescent="0.3">
      <c r="J1190" s="16"/>
      <c r="K1190" s="16"/>
    </row>
    <row r="1191" spans="10:11" x14ac:dyDescent="0.3">
      <c r="J1191" s="16"/>
      <c r="K1191" s="16"/>
    </row>
    <row r="1192" spans="10:11" x14ac:dyDescent="0.3">
      <c r="J1192" s="16"/>
      <c r="K1192" s="16"/>
    </row>
    <row r="1193" spans="10:11" x14ac:dyDescent="0.3">
      <c r="J1193" s="16"/>
      <c r="K1193" s="16"/>
    </row>
    <row r="1194" spans="10:11" x14ac:dyDescent="0.3">
      <c r="J1194" s="16"/>
      <c r="K1194" s="16"/>
    </row>
    <row r="1195" spans="10:11" x14ac:dyDescent="0.3">
      <c r="J1195" s="16"/>
      <c r="K1195" s="16"/>
    </row>
    <row r="1196" spans="10:11" x14ac:dyDescent="0.3">
      <c r="J1196" s="16"/>
      <c r="K1196" s="16"/>
    </row>
    <row r="1197" spans="10:11" x14ac:dyDescent="0.3">
      <c r="J1197" s="16"/>
      <c r="K1197" s="16"/>
    </row>
    <row r="1198" spans="10:11" x14ac:dyDescent="0.3">
      <c r="J1198" s="16"/>
      <c r="K1198" s="16"/>
    </row>
    <row r="1199" spans="10:11" x14ac:dyDescent="0.3">
      <c r="J1199" s="16"/>
      <c r="K1199" s="16"/>
    </row>
    <row r="1200" spans="10:11" x14ac:dyDescent="0.3">
      <c r="J1200" s="16"/>
      <c r="K1200" s="16"/>
    </row>
    <row r="1201" spans="10:11" x14ac:dyDescent="0.3">
      <c r="J1201" s="16"/>
      <c r="K1201" s="16"/>
    </row>
    <row r="1202" spans="10:11" x14ac:dyDescent="0.3">
      <c r="J1202" s="16"/>
      <c r="K1202" s="16"/>
    </row>
    <row r="1203" spans="10:11" x14ac:dyDescent="0.3">
      <c r="J1203" s="16"/>
      <c r="K1203" s="16"/>
    </row>
    <row r="1204" spans="10:11" x14ac:dyDescent="0.3">
      <c r="J1204" s="16"/>
      <c r="K1204" s="16"/>
    </row>
    <row r="1205" spans="10:11" x14ac:dyDescent="0.3">
      <c r="J1205" s="16"/>
      <c r="K1205" s="16"/>
    </row>
    <row r="1206" spans="10:11" x14ac:dyDescent="0.3">
      <c r="J1206" s="16"/>
      <c r="K1206" s="16"/>
    </row>
    <row r="1207" spans="10:11" x14ac:dyDescent="0.3">
      <c r="J1207" s="16"/>
      <c r="K1207" s="16"/>
    </row>
    <row r="1208" spans="10:11" x14ac:dyDescent="0.3">
      <c r="J1208" s="16"/>
      <c r="K1208" s="16"/>
    </row>
    <row r="1209" spans="10:11" x14ac:dyDescent="0.3">
      <c r="J1209" s="16"/>
      <c r="K1209" s="16"/>
    </row>
    <row r="1210" spans="10:11" x14ac:dyDescent="0.3">
      <c r="J1210" s="16"/>
      <c r="K1210" s="16"/>
    </row>
    <row r="1211" spans="10:11" x14ac:dyDescent="0.3">
      <c r="J1211" s="16"/>
      <c r="K1211" s="16"/>
    </row>
    <row r="1212" spans="10:11" x14ac:dyDescent="0.3">
      <c r="J1212" s="16"/>
      <c r="K1212" s="16"/>
    </row>
    <row r="1213" spans="10:11" x14ac:dyDescent="0.3">
      <c r="J1213" s="16"/>
      <c r="K1213" s="16"/>
    </row>
    <row r="1214" spans="10:11" x14ac:dyDescent="0.3">
      <c r="J1214" s="16"/>
      <c r="K1214" s="16"/>
    </row>
    <row r="1215" spans="10:11" x14ac:dyDescent="0.3">
      <c r="J1215" s="16"/>
      <c r="K1215" s="16"/>
    </row>
    <row r="1216" spans="10:11" x14ac:dyDescent="0.3">
      <c r="J1216" s="16"/>
      <c r="K1216" s="16"/>
    </row>
    <row r="1217" spans="10:11" x14ac:dyDescent="0.3">
      <c r="J1217" s="16"/>
      <c r="K1217" s="16"/>
    </row>
    <row r="1218" spans="10:11" x14ac:dyDescent="0.3">
      <c r="J1218" s="16"/>
      <c r="K1218" s="16"/>
    </row>
    <row r="1219" spans="10:11" x14ac:dyDescent="0.3">
      <c r="J1219" s="16"/>
      <c r="K1219" s="16"/>
    </row>
    <row r="1220" spans="10:11" x14ac:dyDescent="0.3">
      <c r="J1220" s="16"/>
      <c r="K1220" s="16"/>
    </row>
    <row r="1221" spans="10:11" x14ac:dyDescent="0.3">
      <c r="J1221" s="16"/>
      <c r="K1221" s="16"/>
    </row>
    <row r="1222" spans="10:11" x14ac:dyDescent="0.3">
      <c r="J1222" s="16"/>
      <c r="K1222" s="16"/>
    </row>
    <row r="1223" spans="10:11" x14ac:dyDescent="0.3">
      <c r="J1223" s="16"/>
      <c r="K1223" s="16"/>
    </row>
    <row r="1224" spans="10:11" x14ac:dyDescent="0.3">
      <c r="J1224" s="16"/>
      <c r="K1224" s="16"/>
    </row>
    <row r="1225" spans="10:11" x14ac:dyDescent="0.3">
      <c r="J1225" s="16"/>
      <c r="K1225" s="16"/>
    </row>
    <row r="1226" spans="10:11" x14ac:dyDescent="0.3">
      <c r="J1226" s="16"/>
      <c r="K1226" s="16"/>
    </row>
    <row r="1227" spans="10:11" x14ac:dyDescent="0.3">
      <c r="J1227" s="16"/>
      <c r="K1227" s="16"/>
    </row>
    <row r="1228" spans="10:11" x14ac:dyDescent="0.3">
      <c r="J1228" s="16"/>
      <c r="K1228" s="16"/>
    </row>
    <row r="1229" spans="10:11" x14ac:dyDescent="0.3">
      <c r="J1229" s="16"/>
      <c r="K1229" s="16"/>
    </row>
    <row r="1230" spans="10:11" x14ac:dyDescent="0.3">
      <c r="J1230" s="16"/>
      <c r="K1230" s="16"/>
    </row>
    <row r="1231" spans="10:11" x14ac:dyDescent="0.3">
      <c r="J1231" s="16"/>
      <c r="K1231" s="16"/>
    </row>
    <row r="1232" spans="10:11" x14ac:dyDescent="0.3">
      <c r="J1232" s="16"/>
      <c r="K1232" s="16"/>
    </row>
    <row r="1233" spans="10:11" x14ac:dyDescent="0.3">
      <c r="J1233" s="16"/>
      <c r="K1233" s="16"/>
    </row>
    <row r="1234" spans="10:11" x14ac:dyDescent="0.3">
      <c r="J1234" s="16"/>
      <c r="K1234" s="16"/>
    </row>
    <row r="1235" spans="10:11" x14ac:dyDescent="0.3">
      <c r="J1235" s="16"/>
      <c r="K1235" s="16"/>
    </row>
    <row r="1236" spans="10:11" x14ac:dyDescent="0.3">
      <c r="J1236" s="16"/>
      <c r="K1236" s="16"/>
    </row>
    <row r="1237" spans="10:11" x14ac:dyDescent="0.3">
      <c r="J1237" s="16"/>
      <c r="K1237" s="16"/>
    </row>
    <row r="1238" spans="10:11" x14ac:dyDescent="0.3">
      <c r="J1238" s="16"/>
      <c r="K1238" s="16"/>
    </row>
    <row r="1239" spans="10:11" x14ac:dyDescent="0.3">
      <c r="J1239" s="16"/>
      <c r="K1239" s="16"/>
    </row>
    <row r="1240" spans="10:11" x14ac:dyDescent="0.3">
      <c r="J1240" s="16"/>
      <c r="K1240" s="16"/>
    </row>
    <row r="1241" spans="10:11" x14ac:dyDescent="0.3">
      <c r="J1241" s="16"/>
      <c r="K1241" s="16"/>
    </row>
    <row r="1242" spans="10:11" x14ac:dyDescent="0.3">
      <c r="J1242" s="16"/>
      <c r="K1242" s="16"/>
    </row>
    <row r="1243" spans="10:11" x14ac:dyDescent="0.3">
      <c r="J1243" s="16"/>
      <c r="K1243" s="16"/>
    </row>
    <row r="1244" spans="10:11" x14ac:dyDescent="0.3">
      <c r="J1244" s="16"/>
      <c r="K1244" s="16"/>
    </row>
    <row r="1245" spans="10:11" x14ac:dyDescent="0.3">
      <c r="J1245" s="16"/>
      <c r="K1245" s="16"/>
    </row>
    <row r="1246" spans="10:11" x14ac:dyDescent="0.3">
      <c r="J1246" s="16"/>
      <c r="K1246" s="16"/>
    </row>
    <row r="1247" spans="10:11" x14ac:dyDescent="0.3">
      <c r="J1247" s="16"/>
      <c r="K1247" s="16"/>
    </row>
    <row r="1248" spans="10:11" x14ac:dyDescent="0.3">
      <c r="J1248" s="16"/>
      <c r="K1248" s="16"/>
    </row>
    <row r="1249" spans="10:11" x14ac:dyDescent="0.3">
      <c r="J1249" s="16"/>
      <c r="K1249" s="16"/>
    </row>
    <row r="1250" spans="10:11" x14ac:dyDescent="0.3">
      <c r="J1250" s="16"/>
      <c r="K1250" s="16"/>
    </row>
    <row r="1251" spans="10:11" x14ac:dyDescent="0.3">
      <c r="J1251" s="16"/>
      <c r="K1251" s="16"/>
    </row>
    <row r="1252" spans="10:11" x14ac:dyDescent="0.3">
      <c r="J1252" s="16"/>
      <c r="K1252" s="16"/>
    </row>
    <row r="1253" spans="10:11" x14ac:dyDescent="0.3">
      <c r="J1253" s="16"/>
      <c r="K1253" s="16"/>
    </row>
    <row r="1254" spans="10:11" x14ac:dyDescent="0.3">
      <c r="J1254" s="16"/>
      <c r="K1254" s="16"/>
    </row>
    <row r="1255" spans="10:11" x14ac:dyDescent="0.3">
      <c r="J1255" s="16"/>
      <c r="K1255" s="16"/>
    </row>
    <row r="1256" spans="10:11" x14ac:dyDescent="0.3">
      <c r="J1256" s="16"/>
      <c r="K1256" s="16"/>
    </row>
    <row r="1257" spans="10:11" x14ac:dyDescent="0.3">
      <c r="J1257" s="16"/>
      <c r="K1257" s="16"/>
    </row>
    <row r="1258" spans="10:11" x14ac:dyDescent="0.3">
      <c r="J1258" s="16"/>
      <c r="K1258" s="16"/>
    </row>
    <row r="1259" spans="10:11" x14ac:dyDescent="0.3">
      <c r="J1259" s="16"/>
      <c r="K1259" s="16"/>
    </row>
    <row r="1260" spans="10:11" x14ac:dyDescent="0.3">
      <c r="J1260" s="16"/>
      <c r="K1260" s="16"/>
    </row>
    <row r="1261" spans="10:11" x14ac:dyDescent="0.3">
      <c r="J1261" s="16"/>
      <c r="K1261" s="16"/>
    </row>
    <row r="1262" spans="10:11" x14ac:dyDescent="0.3">
      <c r="J1262" s="16"/>
      <c r="K1262" s="16"/>
    </row>
    <row r="1263" spans="10:11" x14ac:dyDescent="0.3">
      <c r="J1263" s="16"/>
      <c r="K1263" s="16"/>
    </row>
    <row r="1264" spans="10:11" x14ac:dyDescent="0.3">
      <c r="J1264" s="16"/>
      <c r="K1264" s="16"/>
    </row>
    <row r="1265" spans="10:11" x14ac:dyDescent="0.3">
      <c r="J1265" s="16"/>
      <c r="K1265" s="16"/>
    </row>
    <row r="1266" spans="10:11" x14ac:dyDescent="0.3">
      <c r="J1266" s="16"/>
      <c r="K1266" s="16"/>
    </row>
    <row r="1267" spans="10:11" x14ac:dyDescent="0.3">
      <c r="J1267" s="16"/>
      <c r="K1267" s="16"/>
    </row>
    <row r="1268" spans="10:11" x14ac:dyDescent="0.3">
      <c r="J1268" s="16"/>
      <c r="K1268" s="16"/>
    </row>
    <row r="1269" spans="10:11" x14ac:dyDescent="0.3">
      <c r="J1269" s="16"/>
      <c r="K1269" s="16"/>
    </row>
    <row r="1270" spans="10:11" x14ac:dyDescent="0.3">
      <c r="J1270" s="16"/>
      <c r="K1270" s="16"/>
    </row>
    <row r="1271" spans="10:11" x14ac:dyDescent="0.3">
      <c r="J1271" s="16"/>
      <c r="K1271" s="16"/>
    </row>
    <row r="1272" spans="10:11" x14ac:dyDescent="0.3">
      <c r="J1272" s="16"/>
      <c r="K1272" s="16"/>
    </row>
    <row r="1273" spans="10:11" x14ac:dyDescent="0.3">
      <c r="J1273" s="16"/>
      <c r="K1273" s="16"/>
    </row>
    <row r="1274" spans="10:11" x14ac:dyDescent="0.3">
      <c r="J1274" s="16"/>
      <c r="K1274" s="16"/>
    </row>
    <row r="1275" spans="10:11" x14ac:dyDescent="0.3">
      <c r="J1275" s="16"/>
      <c r="K1275" s="16"/>
    </row>
    <row r="1276" spans="10:11" x14ac:dyDescent="0.3">
      <c r="J1276" s="16"/>
      <c r="K1276" s="16"/>
    </row>
    <row r="1277" spans="10:11" x14ac:dyDescent="0.3">
      <c r="J1277" s="16"/>
      <c r="K1277" s="16"/>
    </row>
    <row r="1278" spans="10:11" x14ac:dyDescent="0.3">
      <c r="J1278" s="16"/>
      <c r="K1278" s="16"/>
    </row>
    <row r="1279" spans="10:11" x14ac:dyDescent="0.3">
      <c r="J1279" s="16"/>
      <c r="K1279" s="16"/>
    </row>
    <row r="1280" spans="10:11" x14ac:dyDescent="0.3">
      <c r="J1280" s="16"/>
      <c r="K1280" s="16"/>
    </row>
    <row r="1281" spans="10:11" x14ac:dyDescent="0.3">
      <c r="J1281" s="16"/>
      <c r="K1281" s="16"/>
    </row>
    <row r="1282" spans="10:11" x14ac:dyDescent="0.3">
      <c r="J1282" s="16"/>
      <c r="K1282" s="16"/>
    </row>
    <row r="1283" spans="10:11" x14ac:dyDescent="0.3">
      <c r="J1283" s="16"/>
      <c r="K1283" s="16"/>
    </row>
    <row r="1284" spans="10:11" x14ac:dyDescent="0.3">
      <c r="J1284" s="16"/>
      <c r="K1284" s="16"/>
    </row>
    <row r="1285" spans="10:11" x14ac:dyDescent="0.3">
      <c r="J1285" s="16"/>
      <c r="K1285" s="16"/>
    </row>
    <row r="1286" spans="10:11" x14ac:dyDescent="0.3">
      <c r="J1286" s="16"/>
      <c r="K1286" s="16"/>
    </row>
    <row r="1287" spans="10:11" x14ac:dyDescent="0.3">
      <c r="J1287" s="16"/>
      <c r="K1287" s="16"/>
    </row>
    <row r="1288" spans="10:11" x14ac:dyDescent="0.3">
      <c r="J1288" s="16"/>
      <c r="K1288" s="16"/>
    </row>
    <row r="1289" spans="10:11" x14ac:dyDescent="0.3">
      <c r="J1289" s="16"/>
      <c r="K1289" s="16"/>
    </row>
    <row r="1290" spans="10:11" x14ac:dyDescent="0.3">
      <c r="J1290" s="16"/>
      <c r="K1290" s="16"/>
    </row>
    <row r="1291" spans="10:11" x14ac:dyDescent="0.3">
      <c r="J1291" s="16"/>
      <c r="K1291" s="16"/>
    </row>
    <row r="1292" spans="10:11" x14ac:dyDescent="0.3">
      <c r="J1292" s="16"/>
      <c r="K1292" s="16"/>
    </row>
    <row r="1293" spans="10:11" x14ac:dyDescent="0.3">
      <c r="J1293" s="16"/>
      <c r="K1293" s="16"/>
    </row>
    <row r="1294" spans="10:11" x14ac:dyDescent="0.3">
      <c r="J1294" s="16"/>
      <c r="K1294" s="16"/>
    </row>
    <row r="1295" spans="10:11" x14ac:dyDescent="0.3">
      <c r="J1295" s="16"/>
      <c r="K1295" s="16"/>
    </row>
    <row r="1296" spans="10:11" x14ac:dyDescent="0.3">
      <c r="J1296" s="16"/>
      <c r="K1296" s="16"/>
    </row>
    <row r="1297" spans="10:11" x14ac:dyDescent="0.3">
      <c r="J1297" s="16"/>
      <c r="K1297" s="16"/>
    </row>
    <row r="1298" spans="10:11" x14ac:dyDescent="0.3">
      <c r="J1298" s="16"/>
      <c r="K1298" s="16"/>
    </row>
    <row r="1299" spans="10:11" x14ac:dyDescent="0.3">
      <c r="J1299" s="16"/>
      <c r="K1299" s="16"/>
    </row>
    <row r="1300" spans="10:11" x14ac:dyDescent="0.3">
      <c r="J1300" s="16"/>
      <c r="K1300" s="16"/>
    </row>
    <row r="1301" spans="10:11" x14ac:dyDescent="0.3">
      <c r="J1301" s="16"/>
      <c r="K1301" s="16"/>
    </row>
    <row r="1302" spans="10:11" x14ac:dyDescent="0.3">
      <c r="J1302" s="16"/>
      <c r="K1302" s="16"/>
    </row>
    <row r="1303" spans="10:11" x14ac:dyDescent="0.3">
      <c r="J1303" s="16"/>
      <c r="K1303" s="16"/>
    </row>
    <row r="1304" spans="10:11" x14ac:dyDescent="0.3">
      <c r="J1304" s="16"/>
      <c r="K1304" s="16"/>
    </row>
    <row r="1305" spans="10:11" x14ac:dyDescent="0.3">
      <c r="J1305" s="16"/>
      <c r="K1305" s="16"/>
    </row>
    <row r="1306" spans="10:11" x14ac:dyDescent="0.3">
      <c r="J1306" s="16"/>
      <c r="K1306" s="16"/>
    </row>
    <row r="1307" spans="10:11" x14ac:dyDescent="0.3">
      <c r="J1307" s="16"/>
      <c r="K1307" s="16"/>
    </row>
    <row r="1308" spans="10:11" x14ac:dyDescent="0.3">
      <c r="J1308" s="16"/>
      <c r="K1308" s="16"/>
    </row>
    <row r="1309" spans="10:11" x14ac:dyDescent="0.3">
      <c r="J1309" s="16"/>
      <c r="K1309" s="16"/>
    </row>
    <row r="1310" spans="10:11" x14ac:dyDescent="0.3">
      <c r="J1310" s="16"/>
      <c r="K1310" s="16"/>
    </row>
    <row r="1311" spans="10:11" x14ac:dyDescent="0.3">
      <c r="J1311" s="16"/>
      <c r="K1311" s="16"/>
    </row>
    <row r="1312" spans="10:11" x14ac:dyDescent="0.3">
      <c r="J1312" s="16"/>
      <c r="K1312" s="16"/>
    </row>
    <row r="1313" spans="10:11" x14ac:dyDescent="0.3">
      <c r="J1313" s="16"/>
      <c r="K1313" s="16"/>
    </row>
    <row r="1314" spans="10:11" x14ac:dyDescent="0.3">
      <c r="J1314" s="16"/>
      <c r="K1314" s="16"/>
    </row>
    <row r="1315" spans="10:11" x14ac:dyDescent="0.3">
      <c r="J1315" s="16"/>
      <c r="K1315" s="16"/>
    </row>
    <row r="1316" spans="10:11" x14ac:dyDescent="0.3">
      <c r="J1316" s="16"/>
      <c r="K1316" s="16"/>
    </row>
    <row r="1317" spans="10:11" x14ac:dyDescent="0.3">
      <c r="J1317" s="16"/>
      <c r="K1317" s="16"/>
    </row>
    <row r="1318" spans="10:11" x14ac:dyDescent="0.3">
      <c r="J1318" s="16"/>
      <c r="K1318" s="16"/>
    </row>
    <row r="1319" spans="10:11" x14ac:dyDescent="0.3">
      <c r="J1319" s="16"/>
      <c r="K1319" s="16"/>
    </row>
    <row r="1320" spans="10:11" x14ac:dyDescent="0.3">
      <c r="J1320" s="16"/>
      <c r="K1320" s="16"/>
    </row>
    <row r="1321" spans="10:11" x14ac:dyDescent="0.3">
      <c r="J1321" s="16"/>
      <c r="K1321" s="16"/>
    </row>
    <row r="1322" spans="10:11" x14ac:dyDescent="0.3">
      <c r="J1322" s="16"/>
      <c r="K1322" s="16"/>
    </row>
    <row r="1323" spans="10:11" x14ac:dyDescent="0.3">
      <c r="J1323" s="16"/>
      <c r="K1323" s="16"/>
    </row>
    <row r="1324" spans="10:11" x14ac:dyDescent="0.3">
      <c r="J1324" s="16"/>
      <c r="K1324" s="16"/>
    </row>
    <row r="1325" spans="10:11" x14ac:dyDescent="0.3">
      <c r="J1325" s="16"/>
      <c r="K1325" s="16"/>
    </row>
    <row r="1326" spans="10:11" x14ac:dyDescent="0.3">
      <c r="J1326" s="16"/>
      <c r="K1326" s="16"/>
    </row>
    <row r="1327" spans="10:11" x14ac:dyDescent="0.3">
      <c r="J1327" s="16"/>
      <c r="K1327" s="16"/>
    </row>
    <row r="1328" spans="10:11" x14ac:dyDescent="0.3">
      <c r="J1328" s="16"/>
      <c r="K1328" s="16"/>
    </row>
    <row r="1329" spans="10:11" x14ac:dyDescent="0.3">
      <c r="J1329" s="16"/>
      <c r="K1329" s="16"/>
    </row>
    <row r="1330" spans="10:11" x14ac:dyDescent="0.3">
      <c r="J1330" s="16"/>
      <c r="K1330" s="16"/>
    </row>
    <row r="1331" spans="10:11" x14ac:dyDescent="0.3">
      <c r="J1331" s="16"/>
      <c r="K1331" s="16"/>
    </row>
    <row r="1332" spans="10:11" x14ac:dyDescent="0.3">
      <c r="J1332" s="16"/>
      <c r="K1332" s="16"/>
    </row>
    <row r="1333" spans="10:11" x14ac:dyDescent="0.3">
      <c r="J1333" s="16"/>
      <c r="K1333" s="16"/>
    </row>
    <row r="1334" spans="10:11" x14ac:dyDescent="0.3">
      <c r="J1334" s="16"/>
      <c r="K1334" s="16"/>
    </row>
    <row r="1335" spans="10:11" x14ac:dyDescent="0.3">
      <c r="J1335" s="16"/>
      <c r="K1335" s="16"/>
    </row>
    <row r="1336" spans="10:11" x14ac:dyDescent="0.3">
      <c r="J1336" s="16"/>
      <c r="K1336" s="16"/>
    </row>
    <row r="1337" spans="10:11" x14ac:dyDescent="0.3">
      <c r="J1337" s="16"/>
      <c r="K1337" s="16"/>
    </row>
    <row r="1338" spans="10:11" x14ac:dyDescent="0.3">
      <c r="J1338" s="16"/>
      <c r="K1338" s="16"/>
    </row>
    <row r="1339" spans="10:11" x14ac:dyDescent="0.3">
      <c r="J1339" s="16"/>
      <c r="K1339" s="16"/>
    </row>
    <row r="1340" spans="10:11" x14ac:dyDescent="0.3">
      <c r="J1340" s="16"/>
      <c r="K1340" s="16"/>
    </row>
    <row r="1341" spans="10:11" x14ac:dyDescent="0.3">
      <c r="J1341" s="16"/>
      <c r="K1341" s="16"/>
    </row>
    <row r="1342" spans="10:11" x14ac:dyDescent="0.3">
      <c r="J1342" s="16"/>
      <c r="K1342" s="16"/>
    </row>
    <row r="1343" spans="10:11" x14ac:dyDescent="0.3">
      <c r="J1343" s="16"/>
      <c r="K1343" s="16"/>
    </row>
    <row r="1344" spans="10:11" x14ac:dyDescent="0.3">
      <c r="J1344" s="16"/>
      <c r="K1344" s="16"/>
    </row>
    <row r="1345" spans="10:11" x14ac:dyDescent="0.3">
      <c r="J1345" s="16"/>
      <c r="K1345" s="16"/>
    </row>
    <row r="1346" spans="10:11" x14ac:dyDescent="0.3">
      <c r="J1346" s="16"/>
      <c r="K1346" s="16"/>
    </row>
    <row r="1347" spans="10:11" x14ac:dyDescent="0.3">
      <c r="J1347" s="16"/>
      <c r="K1347" s="16"/>
    </row>
    <row r="1348" spans="10:11" x14ac:dyDescent="0.3">
      <c r="J1348" s="16"/>
      <c r="K1348" s="16"/>
    </row>
    <row r="1349" spans="10:11" x14ac:dyDescent="0.3">
      <c r="J1349" s="16"/>
      <c r="K1349" s="16"/>
    </row>
    <row r="1350" spans="10:11" x14ac:dyDescent="0.3">
      <c r="J1350" s="16"/>
      <c r="K1350" s="16"/>
    </row>
    <row r="1351" spans="10:11" x14ac:dyDescent="0.3">
      <c r="J1351" s="16"/>
      <c r="K1351" s="16"/>
    </row>
    <row r="1352" spans="10:11" x14ac:dyDescent="0.3">
      <c r="J1352" s="16"/>
      <c r="K1352" s="16"/>
    </row>
    <row r="1353" spans="10:11" x14ac:dyDescent="0.3">
      <c r="J1353" s="16"/>
      <c r="K1353" s="16"/>
    </row>
    <row r="1354" spans="10:11" x14ac:dyDescent="0.3">
      <c r="J1354" s="16"/>
      <c r="K1354" s="16"/>
    </row>
    <row r="1355" spans="10:11" x14ac:dyDescent="0.3">
      <c r="J1355" s="16"/>
      <c r="K1355" s="16"/>
    </row>
    <row r="1356" spans="10:11" x14ac:dyDescent="0.3">
      <c r="J1356" s="16"/>
      <c r="K1356" s="16"/>
    </row>
    <row r="1357" spans="10:11" x14ac:dyDescent="0.3">
      <c r="J1357" s="16"/>
      <c r="K1357" s="16"/>
    </row>
    <row r="1358" spans="10:11" x14ac:dyDescent="0.3">
      <c r="J1358" s="16"/>
      <c r="K1358" s="16"/>
    </row>
    <row r="1359" spans="10:11" x14ac:dyDescent="0.3">
      <c r="J1359" s="16"/>
      <c r="K1359" s="16"/>
    </row>
    <row r="1360" spans="10:11" x14ac:dyDescent="0.3">
      <c r="J1360" s="16"/>
      <c r="K1360" s="16"/>
    </row>
    <row r="1361" spans="10:11" x14ac:dyDescent="0.3">
      <c r="J1361" s="16"/>
      <c r="K1361" s="16"/>
    </row>
    <row r="1362" spans="10:11" x14ac:dyDescent="0.3">
      <c r="J1362" s="16"/>
      <c r="K1362" s="16"/>
    </row>
    <row r="1363" spans="10:11" x14ac:dyDescent="0.3">
      <c r="J1363" s="16"/>
      <c r="K1363" s="16"/>
    </row>
    <row r="1364" spans="10:11" x14ac:dyDescent="0.3">
      <c r="J1364" s="16"/>
      <c r="K1364" s="16"/>
    </row>
    <row r="1365" spans="10:11" x14ac:dyDescent="0.3">
      <c r="J1365" s="16"/>
      <c r="K1365" s="16"/>
    </row>
    <row r="1366" spans="10:11" x14ac:dyDescent="0.3">
      <c r="J1366" s="16"/>
      <c r="K1366" s="16"/>
    </row>
    <row r="1367" spans="10:11" x14ac:dyDescent="0.3">
      <c r="J1367" s="16"/>
      <c r="K1367" s="16"/>
    </row>
    <row r="1368" spans="10:11" x14ac:dyDescent="0.3">
      <c r="J1368" s="16"/>
      <c r="K1368" s="16"/>
    </row>
    <row r="1369" spans="10:11" x14ac:dyDescent="0.3">
      <c r="J1369" s="16"/>
      <c r="K1369" s="16"/>
    </row>
    <row r="1370" spans="10:11" x14ac:dyDescent="0.3">
      <c r="J1370" s="16"/>
      <c r="K1370" s="16"/>
    </row>
    <row r="1371" spans="10:11" x14ac:dyDescent="0.3">
      <c r="J1371" s="16"/>
      <c r="K1371" s="16"/>
    </row>
    <row r="1372" spans="10:11" x14ac:dyDescent="0.3">
      <c r="J1372" s="16"/>
      <c r="K1372" s="16"/>
    </row>
    <row r="1373" spans="10:11" x14ac:dyDescent="0.3">
      <c r="J1373" s="16"/>
      <c r="K1373" s="16"/>
    </row>
    <row r="1374" spans="10:11" x14ac:dyDescent="0.3">
      <c r="J1374" s="16"/>
      <c r="K1374" s="16"/>
    </row>
    <row r="1375" spans="10:11" x14ac:dyDescent="0.3">
      <c r="J1375" s="16"/>
      <c r="K1375" s="16"/>
    </row>
    <row r="1376" spans="10:11" x14ac:dyDescent="0.3">
      <c r="J1376" s="16"/>
      <c r="K1376" s="16"/>
    </row>
    <row r="1377" spans="10:11" x14ac:dyDescent="0.3">
      <c r="J1377" s="16"/>
      <c r="K1377" s="16"/>
    </row>
    <row r="1378" spans="10:11" x14ac:dyDescent="0.3">
      <c r="J1378" s="16"/>
      <c r="K1378" s="16"/>
    </row>
    <row r="1379" spans="10:11" x14ac:dyDescent="0.3">
      <c r="J1379" s="16"/>
      <c r="K1379" s="16"/>
    </row>
    <row r="1380" spans="10:11" x14ac:dyDescent="0.3">
      <c r="J1380" s="16"/>
      <c r="K1380" s="16"/>
    </row>
    <row r="1381" spans="10:11" x14ac:dyDescent="0.3">
      <c r="J1381" s="16"/>
      <c r="K1381" s="16"/>
    </row>
    <row r="1382" spans="10:11" x14ac:dyDescent="0.3">
      <c r="J1382" s="16"/>
      <c r="K1382" s="16"/>
    </row>
    <row r="1383" spans="10:11" x14ac:dyDescent="0.3">
      <c r="J1383" s="16"/>
      <c r="K1383" s="16"/>
    </row>
    <row r="1384" spans="10:11" x14ac:dyDescent="0.3">
      <c r="J1384" s="16"/>
      <c r="K1384" s="16"/>
    </row>
    <row r="1385" spans="10:11" x14ac:dyDescent="0.3">
      <c r="J1385" s="16"/>
      <c r="K1385" s="16"/>
    </row>
    <row r="1386" spans="10:11" x14ac:dyDescent="0.3">
      <c r="J1386" s="16"/>
      <c r="K1386" s="16"/>
    </row>
    <row r="1387" spans="10:11" x14ac:dyDescent="0.3">
      <c r="J1387" s="16"/>
      <c r="K1387" s="16"/>
    </row>
    <row r="1388" spans="10:11" x14ac:dyDescent="0.3">
      <c r="J1388" s="16"/>
      <c r="K1388" s="16"/>
    </row>
    <row r="1389" spans="10:11" x14ac:dyDescent="0.3">
      <c r="J1389" s="16"/>
      <c r="K1389" s="16"/>
    </row>
    <row r="1390" spans="10:11" x14ac:dyDescent="0.3">
      <c r="J1390" s="16"/>
      <c r="K1390" s="16"/>
    </row>
    <row r="1391" spans="10:11" x14ac:dyDescent="0.3">
      <c r="J1391" s="16"/>
      <c r="K1391" s="16"/>
    </row>
    <row r="1392" spans="10:11" x14ac:dyDescent="0.3">
      <c r="J1392" s="16"/>
      <c r="K1392" s="16"/>
    </row>
    <row r="1393" spans="10:11" x14ac:dyDescent="0.3">
      <c r="J1393" s="16"/>
      <c r="K1393" s="16"/>
    </row>
    <row r="1394" spans="10:11" x14ac:dyDescent="0.3">
      <c r="J1394" s="16"/>
      <c r="K1394" s="16"/>
    </row>
    <row r="1395" spans="10:11" x14ac:dyDescent="0.3">
      <c r="J1395" s="16"/>
      <c r="K1395" s="16"/>
    </row>
    <row r="1396" spans="10:11" x14ac:dyDescent="0.3">
      <c r="J1396" s="16"/>
      <c r="K1396" s="16"/>
    </row>
    <row r="1397" spans="10:11" x14ac:dyDescent="0.3">
      <c r="J1397" s="16"/>
      <c r="K1397" s="16"/>
    </row>
    <row r="1398" spans="10:11" x14ac:dyDescent="0.3">
      <c r="J1398" s="16"/>
      <c r="K1398" s="16"/>
    </row>
    <row r="1399" spans="10:11" x14ac:dyDescent="0.3">
      <c r="J1399" s="16"/>
      <c r="K1399" s="16"/>
    </row>
    <row r="1400" spans="10:11" x14ac:dyDescent="0.3">
      <c r="J1400" s="16"/>
      <c r="K1400" s="16"/>
    </row>
    <row r="1401" spans="10:11" x14ac:dyDescent="0.3">
      <c r="J1401" s="16"/>
      <c r="K1401" s="16"/>
    </row>
    <row r="1402" spans="10:11" x14ac:dyDescent="0.3">
      <c r="J1402" s="16"/>
      <c r="K1402" s="16"/>
    </row>
    <row r="1403" spans="10:11" x14ac:dyDescent="0.3">
      <c r="J1403" s="16"/>
      <c r="K1403" s="16"/>
    </row>
    <row r="1404" spans="10:11" x14ac:dyDescent="0.3">
      <c r="J1404" s="16"/>
      <c r="K1404" s="16"/>
    </row>
    <row r="1405" spans="10:11" x14ac:dyDescent="0.3">
      <c r="J1405" s="16"/>
      <c r="K1405" s="16"/>
    </row>
    <row r="1406" spans="10:11" x14ac:dyDescent="0.3">
      <c r="J1406" s="16"/>
      <c r="K1406" s="16"/>
    </row>
    <row r="1407" spans="10:11" x14ac:dyDescent="0.3">
      <c r="J1407" s="16"/>
      <c r="K1407" s="16"/>
    </row>
    <row r="1408" spans="10:11" x14ac:dyDescent="0.3">
      <c r="J1408" s="16"/>
      <c r="K1408" s="16"/>
    </row>
    <row r="1409" spans="10:11" x14ac:dyDescent="0.3">
      <c r="J1409" s="16"/>
      <c r="K1409" s="16"/>
    </row>
    <row r="1410" spans="10:11" x14ac:dyDescent="0.3">
      <c r="J1410" s="16"/>
      <c r="K1410" s="16"/>
    </row>
    <row r="1411" spans="10:11" x14ac:dyDescent="0.3">
      <c r="J1411" s="16"/>
      <c r="K1411" s="16"/>
    </row>
    <row r="1412" spans="10:11" x14ac:dyDescent="0.3">
      <c r="J1412" s="16"/>
      <c r="K1412" s="16"/>
    </row>
    <row r="1413" spans="10:11" x14ac:dyDescent="0.3">
      <c r="J1413" s="16"/>
      <c r="K1413" s="16"/>
    </row>
    <row r="1414" spans="10:11" x14ac:dyDescent="0.3">
      <c r="J1414" s="16"/>
      <c r="K1414" s="16"/>
    </row>
    <row r="1415" spans="10:11" x14ac:dyDescent="0.3">
      <c r="J1415" s="16"/>
      <c r="K1415" s="16"/>
    </row>
    <row r="1416" spans="10:11" x14ac:dyDescent="0.3">
      <c r="J1416" s="16"/>
      <c r="K1416" s="16"/>
    </row>
    <row r="1417" spans="10:11" x14ac:dyDescent="0.3">
      <c r="J1417" s="16"/>
      <c r="K1417" s="16"/>
    </row>
    <row r="1418" spans="10:11" x14ac:dyDescent="0.3">
      <c r="J1418" s="16"/>
      <c r="K1418" s="16"/>
    </row>
    <row r="1419" spans="10:11" x14ac:dyDescent="0.3">
      <c r="J1419" s="16"/>
      <c r="K1419" s="16"/>
    </row>
    <row r="1420" spans="10:11" x14ac:dyDescent="0.3">
      <c r="J1420" s="16"/>
      <c r="K1420" s="16"/>
    </row>
    <row r="1421" spans="10:11" x14ac:dyDescent="0.3">
      <c r="J1421" s="16"/>
      <c r="K1421" s="16"/>
    </row>
    <row r="1422" spans="10:11" x14ac:dyDescent="0.3">
      <c r="J1422" s="16"/>
      <c r="K1422" s="16"/>
    </row>
    <row r="1423" spans="10:11" x14ac:dyDescent="0.3">
      <c r="J1423" s="16"/>
      <c r="K1423" s="16"/>
    </row>
    <row r="1424" spans="10:11" x14ac:dyDescent="0.3">
      <c r="J1424" s="16"/>
      <c r="K1424" s="16"/>
    </row>
    <row r="1425" spans="10:11" x14ac:dyDescent="0.3">
      <c r="J1425" s="16"/>
      <c r="K1425" s="16"/>
    </row>
    <row r="1426" spans="10:11" x14ac:dyDescent="0.3">
      <c r="J1426" s="16"/>
      <c r="K1426" s="16"/>
    </row>
    <row r="1427" spans="10:11" x14ac:dyDescent="0.3">
      <c r="J1427" s="16"/>
      <c r="K1427" s="16"/>
    </row>
    <row r="1428" spans="10:11" x14ac:dyDescent="0.3">
      <c r="J1428" s="16"/>
      <c r="K1428" s="16"/>
    </row>
    <row r="1429" spans="10:11" x14ac:dyDescent="0.3">
      <c r="J1429" s="16"/>
      <c r="K1429" s="16"/>
    </row>
    <row r="1430" spans="10:11" x14ac:dyDescent="0.3">
      <c r="J1430" s="16"/>
      <c r="K1430" s="16"/>
    </row>
    <row r="1431" spans="10:11" x14ac:dyDescent="0.3">
      <c r="J1431" s="16"/>
      <c r="K1431" s="16"/>
    </row>
    <row r="1432" spans="10:11" x14ac:dyDescent="0.3">
      <c r="J1432" s="16"/>
      <c r="K1432" s="16"/>
    </row>
    <row r="1433" spans="10:11" x14ac:dyDescent="0.3">
      <c r="J1433" s="16"/>
      <c r="K1433" s="16"/>
    </row>
    <row r="1434" spans="10:11" x14ac:dyDescent="0.3">
      <c r="J1434" s="16"/>
      <c r="K1434" s="16"/>
    </row>
    <row r="1435" spans="10:11" x14ac:dyDescent="0.3">
      <c r="J1435" s="16"/>
      <c r="K1435" s="16"/>
    </row>
    <row r="1436" spans="10:11" x14ac:dyDescent="0.3">
      <c r="J1436" s="16"/>
      <c r="K1436" s="16"/>
    </row>
    <row r="1437" spans="10:11" x14ac:dyDescent="0.3">
      <c r="J1437" s="16"/>
      <c r="K1437" s="16"/>
    </row>
    <row r="1438" spans="10:11" x14ac:dyDescent="0.3">
      <c r="J1438" s="16"/>
      <c r="K1438" s="16"/>
    </row>
    <row r="1439" spans="10:11" x14ac:dyDescent="0.3">
      <c r="J1439" s="16"/>
      <c r="K1439" s="16"/>
    </row>
    <row r="1440" spans="10:11" x14ac:dyDescent="0.3">
      <c r="J1440" s="16"/>
      <c r="K1440" s="16"/>
    </row>
    <row r="1441" spans="10:11" x14ac:dyDescent="0.3">
      <c r="J1441" s="16"/>
      <c r="K1441" s="16"/>
    </row>
    <row r="1442" spans="10:11" x14ac:dyDescent="0.3">
      <c r="J1442" s="16"/>
      <c r="K1442" s="16"/>
    </row>
    <row r="1443" spans="10:11" x14ac:dyDescent="0.3">
      <c r="J1443" s="16"/>
      <c r="K1443" s="16"/>
    </row>
    <row r="1444" spans="10:11" x14ac:dyDescent="0.3">
      <c r="J1444" s="16"/>
      <c r="K1444" s="16"/>
    </row>
    <row r="1445" spans="10:11" x14ac:dyDescent="0.3">
      <c r="J1445" s="16"/>
      <c r="K1445" s="16"/>
    </row>
    <row r="1446" spans="10:11" x14ac:dyDescent="0.3">
      <c r="J1446" s="16"/>
      <c r="K1446" s="16"/>
    </row>
    <row r="1447" spans="10:11" x14ac:dyDescent="0.3">
      <c r="J1447" s="16"/>
      <c r="K1447" s="16"/>
    </row>
    <row r="1448" spans="10:11" x14ac:dyDescent="0.3">
      <c r="J1448" s="16"/>
      <c r="K1448" s="16"/>
    </row>
    <row r="1449" spans="10:11" x14ac:dyDescent="0.3">
      <c r="J1449" s="16"/>
      <c r="K1449" s="16"/>
    </row>
    <row r="1450" spans="10:11" x14ac:dyDescent="0.3">
      <c r="J1450" s="16"/>
      <c r="K1450" s="16"/>
    </row>
    <row r="1451" spans="10:11" x14ac:dyDescent="0.3">
      <c r="J1451" s="16"/>
      <c r="K1451" s="16"/>
    </row>
    <row r="1452" spans="10:11" x14ac:dyDescent="0.3">
      <c r="J1452" s="16"/>
      <c r="K1452" s="16"/>
    </row>
    <row r="1453" spans="10:11" x14ac:dyDescent="0.3">
      <c r="J1453" s="16"/>
      <c r="K1453" s="16"/>
    </row>
    <row r="1454" spans="10:11" x14ac:dyDescent="0.3">
      <c r="J1454" s="16"/>
      <c r="K1454" s="16"/>
    </row>
    <row r="1455" spans="10:11" x14ac:dyDescent="0.3">
      <c r="J1455" s="16"/>
      <c r="K1455" s="16"/>
    </row>
    <row r="1456" spans="10:11" x14ac:dyDescent="0.3">
      <c r="J1456" s="16"/>
      <c r="K1456" s="16"/>
    </row>
    <row r="1457" spans="10:11" x14ac:dyDescent="0.3">
      <c r="J1457" s="16"/>
      <c r="K1457" s="16"/>
    </row>
    <row r="1458" spans="10:11" x14ac:dyDescent="0.3">
      <c r="J1458" s="16"/>
      <c r="K1458" s="16"/>
    </row>
    <row r="1459" spans="10:11" x14ac:dyDescent="0.3">
      <c r="J1459" s="16"/>
      <c r="K1459" s="16"/>
    </row>
    <row r="1460" spans="10:11" x14ac:dyDescent="0.3">
      <c r="J1460" s="16"/>
      <c r="K1460" s="16"/>
    </row>
    <row r="1461" spans="10:11" x14ac:dyDescent="0.3">
      <c r="J1461" s="16"/>
      <c r="K1461" s="16"/>
    </row>
    <row r="1462" spans="10:11" x14ac:dyDescent="0.3">
      <c r="J1462" s="16"/>
      <c r="K1462" s="16"/>
    </row>
    <row r="1463" spans="10:11" x14ac:dyDescent="0.3">
      <c r="J1463" s="16"/>
      <c r="K1463" s="16"/>
    </row>
    <row r="1464" spans="10:11" x14ac:dyDescent="0.3">
      <c r="J1464" s="16"/>
      <c r="K1464" s="16"/>
    </row>
    <row r="1465" spans="10:11" x14ac:dyDescent="0.3">
      <c r="J1465" s="16"/>
      <c r="K1465" s="16"/>
    </row>
    <row r="1466" spans="10:11" x14ac:dyDescent="0.3">
      <c r="J1466" s="16"/>
      <c r="K1466" s="16"/>
    </row>
    <row r="1467" spans="10:11" x14ac:dyDescent="0.3">
      <c r="J1467" s="16"/>
      <c r="K1467" s="16"/>
    </row>
    <row r="1468" spans="10:11" x14ac:dyDescent="0.3">
      <c r="J1468" s="16"/>
      <c r="K1468" s="16"/>
    </row>
    <row r="1469" spans="10:11" x14ac:dyDescent="0.3">
      <c r="J1469" s="16"/>
      <c r="K1469" s="16"/>
    </row>
    <row r="1470" spans="10:11" x14ac:dyDescent="0.3">
      <c r="J1470" s="16"/>
      <c r="K1470" s="16"/>
    </row>
    <row r="1471" spans="10:11" x14ac:dyDescent="0.3">
      <c r="J1471" s="16"/>
      <c r="K1471" s="16"/>
    </row>
    <row r="1472" spans="10:11" x14ac:dyDescent="0.3">
      <c r="J1472" s="16"/>
      <c r="K1472" s="16"/>
    </row>
    <row r="1473" spans="10:11" x14ac:dyDescent="0.3">
      <c r="J1473" s="16"/>
      <c r="K1473" s="16"/>
    </row>
    <row r="1474" spans="10:11" x14ac:dyDescent="0.3">
      <c r="J1474" s="16"/>
      <c r="K1474" s="16"/>
    </row>
    <row r="1475" spans="10:11" x14ac:dyDescent="0.3">
      <c r="J1475" s="16"/>
      <c r="K1475" s="16"/>
    </row>
    <row r="1476" spans="10:11" x14ac:dyDescent="0.3">
      <c r="J1476" s="16"/>
      <c r="K1476" s="16"/>
    </row>
    <row r="1477" spans="10:11" x14ac:dyDescent="0.3">
      <c r="J1477" s="16"/>
      <c r="K1477" s="16"/>
    </row>
    <row r="1478" spans="10:11" x14ac:dyDescent="0.3">
      <c r="J1478" s="16"/>
      <c r="K1478" s="16"/>
    </row>
    <row r="1479" spans="10:11" x14ac:dyDescent="0.3">
      <c r="J1479" s="16"/>
      <c r="K1479" s="16"/>
    </row>
    <row r="1480" spans="10:11" x14ac:dyDescent="0.3">
      <c r="J1480" s="16"/>
      <c r="K1480" s="16"/>
    </row>
    <row r="1481" spans="10:11" x14ac:dyDescent="0.3">
      <c r="J1481" s="16"/>
      <c r="K1481" s="16"/>
    </row>
    <row r="1482" spans="10:11" x14ac:dyDescent="0.3">
      <c r="J1482" s="16"/>
      <c r="K1482" s="16"/>
    </row>
    <row r="1483" spans="10:11" x14ac:dyDescent="0.3">
      <c r="J1483" s="16"/>
      <c r="K1483" s="16"/>
    </row>
    <row r="1484" spans="10:11" x14ac:dyDescent="0.3">
      <c r="J1484" s="16"/>
      <c r="K1484" s="16"/>
    </row>
    <row r="1485" spans="10:11" x14ac:dyDescent="0.3">
      <c r="J1485" s="16"/>
      <c r="K1485" s="16"/>
    </row>
    <row r="1486" spans="10:11" x14ac:dyDescent="0.3">
      <c r="J1486" s="16"/>
      <c r="K1486" s="16"/>
    </row>
    <row r="1487" spans="10:11" x14ac:dyDescent="0.3">
      <c r="J1487" s="16"/>
      <c r="K1487" s="16"/>
    </row>
    <row r="1488" spans="10:11" x14ac:dyDescent="0.3">
      <c r="J1488" s="16"/>
      <c r="K1488" s="16"/>
    </row>
    <row r="1489" spans="10:11" x14ac:dyDescent="0.3">
      <c r="J1489" s="16"/>
      <c r="K1489" s="16"/>
    </row>
    <row r="1490" spans="10:11" x14ac:dyDescent="0.3">
      <c r="J1490" s="16"/>
      <c r="K1490" s="16"/>
    </row>
    <row r="1491" spans="10:11" x14ac:dyDescent="0.3">
      <c r="J1491" s="16"/>
      <c r="K1491" s="16"/>
    </row>
    <row r="1492" spans="10:11" x14ac:dyDescent="0.3">
      <c r="J1492" s="16"/>
      <c r="K1492" s="16"/>
    </row>
    <row r="1493" spans="10:11" x14ac:dyDescent="0.3">
      <c r="J1493" s="16"/>
      <c r="K1493" s="16"/>
    </row>
    <row r="1494" spans="10:11" x14ac:dyDescent="0.3">
      <c r="J1494" s="16"/>
      <c r="K1494" s="16"/>
    </row>
    <row r="1495" spans="10:11" x14ac:dyDescent="0.3">
      <c r="J1495" s="16"/>
      <c r="K1495" s="16"/>
    </row>
    <row r="1496" spans="10:11" x14ac:dyDescent="0.3">
      <c r="J1496" s="16"/>
      <c r="K1496" s="16"/>
    </row>
    <row r="1497" spans="10:11" x14ac:dyDescent="0.3">
      <c r="J1497" s="16"/>
      <c r="K1497" s="16"/>
    </row>
    <row r="1498" spans="10:11" x14ac:dyDescent="0.3">
      <c r="J1498" s="16"/>
      <c r="K1498" s="16"/>
    </row>
    <row r="1499" spans="10:11" x14ac:dyDescent="0.3">
      <c r="J1499" s="16"/>
      <c r="K1499" s="16"/>
    </row>
    <row r="1500" spans="10:11" x14ac:dyDescent="0.3">
      <c r="J1500" s="16"/>
      <c r="K1500" s="16"/>
    </row>
    <row r="1501" spans="10:11" x14ac:dyDescent="0.3">
      <c r="J1501" s="16"/>
      <c r="K1501" s="16"/>
    </row>
    <row r="1502" spans="10:11" x14ac:dyDescent="0.3">
      <c r="J1502" s="16"/>
      <c r="K1502" s="16"/>
    </row>
    <row r="1503" spans="10:11" x14ac:dyDescent="0.3">
      <c r="J1503" s="16"/>
      <c r="K1503" s="16"/>
    </row>
    <row r="1504" spans="10:11" x14ac:dyDescent="0.3">
      <c r="J1504" s="16"/>
      <c r="K1504" s="16"/>
    </row>
    <row r="1505" spans="10:11" x14ac:dyDescent="0.3">
      <c r="J1505" s="16"/>
      <c r="K1505" s="16"/>
    </row>
    <row r="1506" spans="10:11" x14ac:dyDescent="0.3">
      <c r="J1506" s="16"/>
      <c r="K1506" s="16"/>
    </row>
    <row r="1507" spans="10:11" x14ac:dyDescent="0.3">
      <c r="J1507" s="16"/>
      <c r="K1507" s="16"/>
    </row>
    <row r="1508" spans="10:11" x14ac:dyDescent="0.3">
      <c r="J1508" s="16"/>
      <c r="K1508" s="16"/>
    </row>
    <row r="1509" spans="10:11" x14ac:dyDescent="0.3">
      <c r="J1509" s="16"/>
      <c r="K1509" s="16"/>
    </row>
    <row r="1510" spans="10:11" x14ac:dyDescent="0.3">
      <c r="J1510" s="16"/>
      <c r="K1510" s="16"/>
    </row>
    <row r="1511" spans="10:11" x14ac:dyDescent="0.3">
      <c r="J1511" s="16"/>
      <c r="K1511" s="16"/>
    </row>
    <row r="1512" spans="10:11" x14ac:dyDescent="0.3">
      <c r="J1512" s="16"/>
      <c r="K1512" s="16"/>
    </row>
    <row r="1513" spans="10:11" x14ac:dyDescent="0.3">
      <c r="J1513" s="16"/>
      <c r="K1513" s="16"/>
    </row>
    <row r="1514" spans="10:11" x14ac:dyDescent="0.3">
      <c r="J1514" s="16"/>
      <c r="K1514" s="16"/>
    </row>
    <row r="1515" spans="10:11" x14ac:dyDescent="0.3">
      <c r="J1515" s="16"/>
      <c r="K1515" s="16"/>
    </row>
    <row r="1516" spans="10:11" x14ac:dyDescent="0.3">
      <c r="J1516" s="16"/>
      <c r="K1516" s="16"/>
    </row>
    <row r="1517" spans="10:11" x14ac:dyDescent="0.3">
      <c r="J1517" s="16"/>
      <c r="K1517" s="16"/>
    </row>
    <row r="1518" spans="10:11" x14ac:dyDescent="0.3">
      <c r="J1518" s="16"/>
      <c r="K1518" s="16"/>
    </row>
    <row r="1519" spans="10:11" x14ac:dyDescent="0.3">
      <c r="J1519" s="16"/>
      <c r="K1519" s="16"/>
    </row>
    <row r="1520" spans="10:11" x14ac:dyDescent="0.3">
      <c r="J1520" s="16"/>
      <c r="K1520" s="16"/>
    </row>
    <row r="1521" spans="10:11" x14ac:dyDescent="0.3">
      <c r="J1521" s="16"/>
      <c r="K1521" s="16"/>
    </row>
    <row r="1522" spans="10:11" x14ac:dyDescent="0.3">
      <c r="J1522" s="16"/>
      <c r="K1522" s="16"/>
    </row>
    <row r="1523" spans="10:11" x14ac:dyDescent="0.3">
      <c r="J1523" s="16"/>
      <c r="K1523" s="16"/>
    </row>
    <row r="1524" spans="10:11" x14ac:dyDescent="0.3">
      <c r="J1524" s="16"/>
      <c r="K1524" s="16"/>
    </row>
    <row r="1525" spans="10:11" x14ac:dyDescent="0.3">
      <c r="J1525" s="16"/>
      <c r="K1525" s="16"/>
    </row>
    <row r="1526" spans="10:11" x14ac:dyDescent="0.3">
      <c r="J1526" s="16"/>
      <c r="K1526" s="16"/>
    </row>
    <row r="1527" spans="10:11" x14ac:dyDescent="0.3">
      <c r="J1527" s="16"/>
      <c r="K1527" s="16"/>
    </row>
    <row r="1528" spans="10:11" x14ac:dyDescent="0.3">
      <c r="J1528" s="16"/>
      <c r="K1528" s="16"/>
    </row>
    <row r="1529" spans="10:11" x14ac:dyDescent="0.3">
      <c r="J1529" s="16"/>
      <c r="K1529" s="16"/>
    </row>
    <row r="1530" spans="10:11" x14ac:dyDescent="0.3">
      <c r="J1530" s="16"/>
      <c r="K1530" s="16"/>
    </row>
    <row r="1531" spans="10:11" x14ac:dyDescent="0.3">
      <c r="J1531" s="16"/>
      <c r="K1531" s="16"/>
    </row>
    <row r="1532" spans="10:11" x14ac:dyDescent="0.3">
      <c r="J1532" s="16"/>
      <c r="K1532" s="16"/>
    </row>
    <row r="1533" spans="10:11" x14ac:dyDescent="0.3">
      <c r="J1533" s="16"/>
      <c r="K1533" s="16"/>
    </row>
    <row r="1534" spans="10:11" x14ac:dyDescent="0.3">
      <c r="J1534" s="16"/>
      <c r="K1534" s="16"/>
    </row>
    <row r="1535" spans="10:11" x14ac:dyDescent="0.3">
      <c r="J1535" s="16"/>
      <c r="K1535" s="16"/>
    </row>
    <row r="1536" spans="10:11" x14ac:dyDescent="0.3">
      <c r="J1536" s="16"/>
      <c r="K1536" s="16"/>
    </row>
    <row r="1537" spans="10:11" x14ac:dyDescent="0.3">
      <c r="J1537" s="16"/>
      <c r="K1537" s="16"/>
    </row>
    <row r="1538" spans="10:11" x14ac:dyDescent="0.3">
      <c r="J1538" s="16"/>
      <c r="K1538" s="16"/>
    </row>
    <row r="1539" spans="10:11" x14ac:dyDescent="0.3">
      <c r="J1539" s="16"/>
      <c r="K1539" s="16"/>
    </row>
    <row r="1540" spans="10:11" x14ac:dyDescent="0.3">
      <c r="J1540" s="16"/>
      <c r="K1540" s="16"/>
    </row>
    <row r="1541" spans="10:11" x14ac:dyDescent="0.3">
      <c r="J1541" s="16"/>
      <c r="K1541" s="16"/>
    </row>
    <row r="1542" spans="10:11" x14ac:dyDescent="0.3">
      <c r="J1542" s="16"/>
      <c r="K1542" s="16"/>
    </row>
    <row r="1543" spans="10:11" x14ac:dyDescent="0.3">
      <c r="J1543" s="16"/>
      <c r="K1543" s="16"/>
    </row>
    <row r="1544" spans="10:11" x14ac:dyDescent="0.3">
      <c r="J1544" s="16"/>
      <c r="K1544" s="16"/>
    </row>
    <row r="1545" spans="10:11" x14ac:dyDescent="0.3">
      <c r="J1545" s="16"/>
      <c r="K1545" s="16"/>
    </row>
    <row r="1546" spans="10:11" x14ac:dyDescent="0.3">
      <c r="J1546" s="16"/>
      <c r="K1546" s="16"/>
    </row>
    <row r="1547" spans="10:11" x14ac:dyDescent="0.3">
      <c r="J1547" s="16"/>
      <c r="K1547" s="16"/>
    </row>
    <row r="1548" spans="10:11" x14ac:dyDescent="0.3">
      <c r="J1548" s="16"/>
      <c r="K1548" s="16"/>
    </row>
    <row r="1549" spans="10:11" x14ac:dyDescent="0.3">
      <c r="J1549" s="16"/>
      <c r="K1549" s="16"/>
    </row>
    <row r="1550" spans="10:11" x14ac:dyDescent="0.3">
      <c r="J1550" s="16"/>
      <c r="K1550" s="16"/>
    </row>
    <row r="1551" spans="10:11" x14ac:dyDescent="0.3">
      <c r="J1551" s="16"/>
      <c r="K1551" s="16"/>
    </row>
    <row r="1552" spans="10:11" x14ac:dyDescent="0.3">
      <c r="J1552" s="16"/>
      <c r="K1552" s="16"/>
    </row>
    <row r="1553" spans="10:11" x14ac:dyDescent="0.3">
      <c r="J1553" s="16"/>
      <c r="K1553" s="16"/>
    </row>
    <row r="1554" spans="10:11" x14ac:dyDescent="0.3">
      <c r="J1554" s="16"/>
      <c r="K1554" s="16"/>
    </row>
    <row r="1555" spans="10:11" x14ac:dyDescent="0.3">
      <c r="J1555" s="16"/>
      <c r="K1555" s="16"/>
    </row>
    <row r="1556" spans="10:11" x14ac:dyDescent="0.3">
      <c r="J1556" s="16"/>
      <c r="K1556" s="16"/>
    </row>
    <row r="1557" spans="10:11" x14ac:dyDescent="0.3">
      <c r="J1557" s="16"/>
      <c r="K1557" s="16"/>
    </row>
    <row r="1558" spans="10:11" x14ac:dyDescent="0.3">
      <c r="J1558" s="16"/>
      <c r="K1558" s="16"/>
    </row>
    <row r="1559" spans="10:11" x14ac:dyDescent="0.3">
      <c r="J1559" s="16"/>
      <c r="K1559" s="16"/>
    </row>
    <row r="1560" spans="10:11" x14ac:dyDescent="0.3">
      <c r="J1560" s="16"/>
      <c r="K1560" s="16"/>
    </row>
    <row r="1561" spans="10:11" x14ac:dyDescent="0.3">
      <c r="J1561" s="16"/>
      <c r="K1561" s="16"/>
    </row>
    <row r="1562" spans="10:11" x14ac:dyDescent="0.3">
      <c r="J1562" s="16"/>
      <c r="K1562" s="16"/>
    </row>
    <row r="1563" spans="10:11" x14ac:dyDescent="0.3">
      <c r="J1563" s="16"/>
      <c r="K1563" s="16"/>
    </row>
    <row r="1564" spans="10:11" x14ac:dyDescent="0.3">
      <c r="J1564" s="16"/>
      <c r="K1564" s="16"/>
    </row>
    <row r="1565" spans="10:11" x14ac:dyDescent="0.3">
      <c r="J1565" s="16"/>
      <c r="K1565" s="16"/>
    </row>
    <row r="1566" spans="10:11" x14ac:dyDescent="0.3">
      <c r="J1566" s="16"/>
      <c r="K1566" s="16"/>
    </row>
    <row r="1567" spans="10:11" x14ac:dyDescent="0.3">
      <c r="J1567" s="16"/>
      <c r="K1567" s="16"/>
    </row>
    <row r="1568" spans="10:11" x14ac:dyDescent="0.3">
      <c r="J1568" s="16"/>
      <c r="K1568" s="16"/>
    </row>
    <row r="1569" spans="10:11" x14ac:dyDescent="0.3">
      <c r="J1569" s="16"/>
      <c r="K1569" s="16"/>
    </row>
    <row r="1570" spans="10:11" x14ac:dyDescent="0.3">
      <c r="J1570" s="16"/>
      <c r="K1570" s="16"/>
    </row>
    <row r="1571" spans="10:11" x14ac:dyDescent="0.3">
      <c r="J1571" s="16"/>
      <c r="K1571" s="16"/>
    </row>
    <row r="1572" spans="10:11" x14ac:dyDescent="0.3">
      <c r="J1572" s="16"/>
      <c r="K1572" s="16"/>
    </row>
    <row r="1573" spans="10:11" x14ac:dyDescent="0.3">
      <c r="J1573" s="16"/>
      <c r="K1573" s="16"/>
    </row>
    <row r="1574" spans="10:11" x14ac:dyDescent="0.3">
      <c r="J1574" s="16"/>
      <c r="K1574" s="16"/>
    </row>
    <row r="1575" spans="10:11" x14ac:dyDescent="0.3">
      <c r="J1575" s="16"/>
      <c r="K1575" s="16"/>
    </row>
    <row r="1576" spans="10:11" x14ac:dyDescent="0.3">
      <c r="J1576" s="16"/>
      <c r="K1576" s="16"/>
    </row>
    <row r="1577" spans="10:11" x14ac:dyDescent="0.3">
      <c r="J1577" s="16"/>
      <c r="K1577" s="16"/>
    </row>
    <row r="1578" spans="10:11" x14ac:dyDescent="0.3">
      <c r="J1578" s="16"/>
      <c r="K1578" s="16"/>
    </row>
    <row r="1579" spans="10:11" x14ac:dyDescent="0.3">
      <c r="J1579" s="16"/>
      <c r="K1579" s="16"/>
    </row>
    <row r="1580" spans="10:11" x14ac:dyDescent="0.3">
      <c r="J1580" s="16"/>
      <c r="K1580" s="16"/>
    </row>
    <row r="1581" spans="10:11" x14ac:dyDescent="0.3">
      <c r="J1581" s="16"/>
      <c r="K1581" s="16"/>
    </row>
    <row r="1582" spans="10:11" x14ac:dyDescent="0.3">
      <c r="J1582" s="16"/>
      <c r="K1582" s="16"/>
    </row>
    <row r="1583" spans="10:11" x14ac:dyDescent="0.3">
      <c r="J1583" s="16"/>
      <c r="K1583" s="16"/>
    </row>
    <row r="1584" spans="10:11" x14ac:dyDescent="0.3">
      <c r="J1584" s="16"/>
      <c r="K1584" s="16"/>
    </row>
    <row r="1585" spans="10:11" x14ac:dyDescent="0.3">
      <c r="J1585" s="16"/>
      <c r="K1585" s="16"/>
    </row>
    <row r="1586" spans="10:11" x14ac:dyDescent="0.3">
      <c r="J1586" s="16"/>
      <c r="K1586" s="16"/>
    </row>
    <row r="1587" spans="10:11" x14ac:dyDescent="0.3">
      <c r="J1587" s="16"/>
      <c r="K1587" s="16"/>
    </row>
    <row r="1588" spans="10:11" x14ac:dyDescent="0.3">
      <c r="J1588" s="16"/>
      <c r="K1588" s="16"/>
    </row>
    <row r="1589" spans="10:11" x14ac:dyDescent="0.3">
      <c r="J1589" s="16"/>
      <c r="K1589" s="16"/>
    </row>
    <row r="1590" spans="10:11" x14ac:dyDescent="0.3">
      <c r="J1590" s="16"/>
      <c r="K1590" s="16"/>
    </row>
    <row r="1591" spans="10:11" x14ac:dyDescent="0.3">
      <c r="J1591" s="16"/>
      <c r="K1591" s="16"/>
    </row>
    <row r="1592" spans="10:11" x14ac:dyDescent="0.3">
      <c r="J1592" s="16"/>
      <c r="K1592" s="16"/>
    </row>
    <row r="1593" spans="10:11" x14ac:dyDescent="0.3">
      <c r="J1593" s="16"/>
      <c r="K1593" s="16"/>
    </row>
    <row r="1594" spans="10:11" x14ac:dyDescent="0.3">
      <c r="J1594" s="16"/>
      <c r="K1594" s="16"/>
    </row>
    <row r="1595" spans="10:11" x14ac:dyDescent="0.3">
      <c r="J1595" s="16"/>
      <c r="K1595" s="16"/>
    </row>
    <row r="1596" spans="10:11" x14ac:dyDescent="0.3">
      <c r="J1596" s="16"/>
      <c r="K1596" s="16"/>
    </row>
    <row r="1597" spans="10:11" x14ac:dyDescent="0.3">
      <c r="J1597" s="16"/>
      <c r="K1597" s="16"/>
    </row>
    <row r="1598" spans="10:11" x14ac:dyDescent="0.3">
      <c r="J1598" s="16"/>
      <c r="K1598" s="16"/>
    </row>
    <row r="1599" spans="10:11" x14ac:dyDescent="0.3">
      <c r="J1599" s="16"/>
      <c r="K1599" s="16"/>
    </row>
    <row r="1600" spans="10:11" x14ac:dyDescent="0.3">
      <c r="J1600" s="16"/>
      <c r="K1600" s="16"/>
    </row>
    <row r="1601" spans="10:11" x14ac:dyDescent="0.3">
      <c r="J1601" s="16"/>
      <c r="K1601" s="16"/>
    </row>
    <row r="1602" spans="10:11" x14ac:dyDescent="0.3">
      <c r="J1602" s="16"/>
      <c r="K1602" s="16"/>
    </row>
    <row r="1603" spans="10:11" x14ac:dyDescent="0.3">
      <c r="J1603" s="16"/>
      <c r="K1603" s="16"/>
    </row>
    <row r="1604" spans="10:11" x14ac:dyDescent="0.3">
      <c r="J1604" s="16"/>
      <c r="K1604" s="16"/>
    </row>
    <row r="1605" spans="10:11" x14ac:dyDescent="0.3">
      <c r="J1605" s="16"/>
      <c r="K1605" s="16"/>
    </row>
    <row r="1606" spans="10:11" x14ac:dyDescent="0.3">
      <c r="J1606" s="16"/>
      <c r="K1606" s="16"/>
    </row>
    <row r="1607" spans="10:11" x14ac:dyDescent="0.3">
      <c r="J1607" s="16"/>
      <c r="K1607" s="16"/>
    </row>
    <row r="1608" spans="10:11" x14ac:dyDescent="0.3">
      <c r="J1608" s="16"/>
      <c r="K1608" s="16"/>
    </row>
    <row r="1609" spans="10:11" x14ac:dyDescent="0.3">
      <c r="J1609" s="16"/>
      <c r="K1609" s="16"/>
    </row>
    <row r="1610" spans="10:11" x14ac:dyDescent="0.3">
      <c r="J1610" s="16"/>
      <c r="K1610" s="16"/>
    </row>
    <row r="1611" spans="10:11" x14ac:dyDescent="0.3">
      <c r="J1611" s="16"/>
      <c r="K1611" s="16"/>
    </row>
    <row r="1612" spans="10:11" x14ac:dyDescent="0.3">
      <c r="J1612" s="16"/>
      <c r="K1612" s="16"/>
    </row>
    <row r="1613" spans="10:11" x14ac:dyDescent="0.3">
      <c r="J1613" s="16"/>
      <c r="K1613" s="16"/>
    </row>
    <row r="1614" spans="10:11" x14ac:dyDescent="0.3">
      <c r="J1614" s="16"/>
      <c r="K1614" s="16"/>
    </row>
    <row r="1615" spans="10:11" x14ac:dyDescent="0.3">
      <c r="J1615" s="16"/>
      <c r="K1615" s="16"/>
    </row>
    <row r="1616" spans="10:11" x14ac:dyDescent="0.3">
      <c r="J1616" s="16"/>
      <c r="K1616" s="16"/>
    </row>
    <row r="1617" spans="10:11" x14ac:dyDescent="0.3">
      <c r="J1617" s="16"/>
      <c r="K1617" s="16"/>
    </row>
    <row r="1618" spans="10:11" x14ac:dyDescent="0.3">
      <c r="J1618" s="16"/>
      <c r="K1618" s="16"/>
    </row>
    <row r="1619" spans="10:11" x14ac:dyDescent="0.3">
      <c r="J1619" s="16"/>
      <c r="K1619" s="16"/>
    </row>
    <row r="1620" spans="10:11" x14ac:dyDescent="0.3">
      <c r="J1620" s="16"/>
      <c r="K1620" s="16"/>
    </row>
    <row r="1621" spans="10:11" x14ac:dyDescent="0.3">
      <c r="J1621" s="16"/>
      <c r="K1621" s="16"/>
    </row>
    <row r="1622" spans="10:11" x14ac:dyDescent="0.3">
      <c r="J1622" s="16"/>
      <c r="K1622" s="16"/>
    </row>
    <row r="1623" spans="10:11" x14ac:dyDescent="0.3">
      <c r="J1623" s="16"/>
      <c r="K1623" s="16"/>
    </row>
    <row r="1624" spans="10:11" x14ac:dyDescent="0.3">
      <c r="J1624" s="16"/>
      <c r="K1624" s="16"/>
    </row>
    <row r="1625" spans="10:11" x14ac:dyDescent="0.3">
      <c r="J1625" s="16"/>
      <c r="K1625" s="16"/>
    </row>
    <row r="1626" spans="10:11" x14ac:dyDescent="0.3">
      <c r="J1626" s="16"/>
      <c r="K1626" s="16"/>
    </row>
    <row r="1627" spans="10:11" x14ac:dyDescent="0.3">
      <c r="J1627" s="16"/>
      <c r="K1627" s="16"/>
    </row>
    <row r="1628" spans="10:11" x14ac:dyDescent="0.3">
      <c r="J1628" s="16"/>
      <c r="K1628" s="16"/>
    </row>
    <row r="1629" spans="10:11" x14ac:dyDescent="0.3">
      <c r="J1629" s="16"/>
      <c r="K1629" s="16"/>
    </row>
    <row r="1630" spans="10:11" x14ac:dyDescent="0.3">
      <c r="J1630" s="16"/>
      <c r="K1630" s="16"/>
    </row>
    <row r="1631" spans="10:11" x14ac:dyDescent="0.3">
      <c r="J1631" s="16"/>
      <c r="K1631" s="16"/>
    </row>
    <row r="1632" spans="10:11" x14ac:dyDescent="0.3">
      <c r="J1632" s="16"/>
      <c r="K1632" s="16"/>
    </row>
    <row r="1633" spans="10:11" x14ac:dyDescent="0.3">
      <c r="J1633" s="16"/>
      <c r="K1633" s="16"/>
    </row>
    <row r="1634" spans="10:11" x14ac:dyDescent="0.3">
      <c r="J1634" s="16"/>
      <c r="K1634" s="16"/>
    </row>
    <row r="1635" spans="10:11" x14ac:dyDescent="0.3">
      <c r="J1635" s="16"/>
      <c r="K1635" s="16"/>
    </row>
    <row r="1636" spans="10:11" x14ac:dyDescent="0.3">
      <c r="J1636" s="16"/>
      <c r="K1636" s="16"/>
    </row>
    <row r="1637" spans="10:11" x14ac:dyDescent="0.3">
      <c r="J1637" s="16"/>
      <c r="K1637" s="16"/>
    </row>
    <row r="1638" spans="10:11" x14ac:dyDescent="0.3">
      <c r="J1638" s="16"/>
      <c r="K1638" s="16"/>
    </row>
    <row r="1639" spans="10:11" x14ac:dyDescent="0.3">
      <c r="J1639" s="16"/>
      <c r="K1639" s="16"/>
    </row>
    <row r="1640" spans="10:11" x14ac:dyDescent="0.3">
      <c r="J1640" s="16"/>
      <c r="K1640" s="16"/>
    </row>
    <row r="1641" spans="10:11" x14ac:dyDescent="0.3">
      <c r="J1641" s="16"/>
      <c r="K1641" s="16"/>
    </row>
    <row r="1642" spans="10:11" x14ac:dyDescent="0.3">
      <c r="J1642" s="16"/>
      <c r="K1642" s="16"/>
    </row>
    <row r="1643" spans="10:11" x14ac:dyDescent="0.3">
      <c r="J1643" s="16"/>
      <c r="K1643" s="16"/>
    </row>
    <row r="1644" spans="10:11" x14ac:dyDescent="0.3">
      <c r="J1644" s="16"/>
      <c r="K1644" s="16"/>
    </row>
    <row r="1645" spans="10:11" x14ac:dyDescent="0.3">
      <c r="J1645" s="16"/>
      <c r="K1645" s="16"/>
    </row>
    <row r="1646" spans="10:11" x14ac:dyDescent="0.3">
      <c r="J1646" s="16"/>
      <c r="K1646" s="16"/>
    </row>
    <row r="1647" spans="10:11" x14ac:dyDescent="0.3">
      <c r="J1647" s="16"/>
      <c r="K1647" s="16"/>
    </row>
    <row r="1648" spans="10:11" x14ac:dyDescent="0.3">
      <c r="J1648" s="16"/>
      <c r="K1648" s="16"/>
    </row>
    <row r="1649" spans="10:11" x14ac:dyDescent="0.3">
      <c r="J1649" s="16"/>
      <c r="K1649" s="16"/>
    </row>
    <row r="1650" spans="10:11" x14ac:dyDescent="0.3">
      <c r="J1650" s="16"/>
      <c r="K1650" s="16"/>
    </row>
    <row r="1651" spans="10:11" x14ac:dyDescent="0.3">
      <c r="J1651" s="16"/>
      <c r="K1651" s="16"/>
    </row>
    <row r="1652" spans="10:11" x14ac:dyDescent="0.3">
      <c r="J1652" s="16"/>
      <c r="K1652" s="16"/>
    </row>
    <row r="1653" spans="10:11" x14ac:dyDescent="0.3">
      <c r="J1653" s="16"/>
      <c r="K1653" s="16"/>
    </row>
    <row r="1654" spans="10:11" x14ac:dyDescent="0.3">
      <c r="J1654" s="16"/>
      <c r="K1654" s="16"/>
    </row>
    <row r="1655" spans="10:11" x14ac:dyDescent="0.3">
      <c r="J1655" s="16"/>
      <c r="K1655" s="16"/>
    </row>
    <row r="1656" spans="10:11" x14ac:dyDescent="0.3">
      <c r="J1656" s="16"/>
      <c r="K1656" s="16"/>
    </row>
    <row r="1657" spans="10:11" x14ac:dyDescent="0.3">
      <c r="J1657" s="16"/>
      <c r="K1657" s="16"/>
    </row>
    <row r="1658" spans="10:11" x14ac:dyDescent="0.3">
      <c r="J1658" s="16"/>
      <c r="K1658" s="16"/>
    </row>
    <row r="1659" spans="10:11" x14ac:dyDescent="0.3">
      <c r="J1659" s="16"/>
      <c r="K1659" s="16"/>
    </row>
    <row r="1660" spans="10:11" x14ac:dyDescent="0.3">
      <c r="J1660" s="16"/>
      <c r="K1660" s="16"/>
    </row>
    <row r="1661" spans="10:11" x14ac:dyDescent="0.3">
      <c r="J1661" s="16"/>
      <c r="K1661" s="16"/>
    </row>
    <row r="1662" spans="10:11" x14ac:dyDescent="0.3">
      <c r="J1662" s="16"/>
      <c r="K1662" s="16"/>
    </row>
    <row r="1663" spans="10:11" x14ac:dyDescent="0.3">
      <c r="J1663" s="16"/>
      <c r="K1663" s="16"/>
    </row>
    <row r="1664" spans="10:11" x14ac:dyDescent="0.3">
      <c r="J1664" s="16"/>
      <c r="K1664" s="16"/>
    </row>
    <row r="1665" spans="10:11" x14ac:dyDescent="0.3">
      <c r="J1665" s="16"/>
      <c r="K1665" s="16"/>
    </row>
    <row r="1666" spans="10:11" x14ac:dyDescent="0.3">
      <c r="J1666" s="16"/>
      <c r="K1666" s="16"/>
    </row>
    <row r="1667" spans="10:11" x14ac:dyDescent="0.3">
      <c r="J1667" s="16"/>
      <c r="K1667" s="16"/>
    </row>
    <row r="1668" spans="10:11" x14ac:dyDescent="0.3">
      <c r="J1668" s="16"/>
      <c r="K1668" s="16"/>
    </row>
    <row r="1669" spans="10:11" x14ac:dyDescent="0.3">
      <c r="J1669" s="16"/>
      <c r="K1669" s="16"/>
    </row>
    <row r="1670" spans="10:11" x14ac:dyDescent="0.3">
      <c r="J1670" s="16"/>
      <c r="K1670" s="16"/>
    </row>
    <row r="1671" spans="10:11" x14ac:dyDescent="0.3">
      <c r="J1671" s="16"/>
      <c r="K1671" s="16"/>
    </row>
    <row r="1672" spans="10:11" x14ac:dyDescent="0.3">
      <c r="J1672" s="16"/>
      <c r="K1672" s="16"/>
    </row>
    <row r="1673" spans="10:11" x14ac:dyDescent="0.3">
      <c r="J1673" s="16"/>
      <c r="K1673" s="16"/>
    </row>
    <row r="1674" spans="10:11" x14ac:dyDescent="0.3">
      <c r="J1674" s="16"/>
      <c r="K1674" s="16"/>
    </row>
    <row r="1675" spans="10:11" x14ac:dyDescent="0.3">
      <c r="J1675" s="16"/>
      <c r="K1675" s="16"/>
    </row>
    <row r="1676" spans="10:11" x14ac:dyDescent="0.3">
      <c r="J1676" s="16"/>
      <c r="K1676" s="16"/>
    </row>
    <row r="1677" spans="10:11" x14ac:dyDescent="0.3">
      <c r="J1677" s="16"/>
      <c r="K1677" s="16"/>
    </row>
    <row r="1678" spans="10:11" x14ac:dyDescent="0.3">
      <c r="J1678" s="16"/>
      <c r="K1678" s="16"/>
    </row>
    <row r="1679" spans="10:11" x14ac:dyDescent="0.3">
      <c r="J1679" s="16"/>
      <c r="K1679" s="16"/>
    </row>
    <row r="1680" spans="10:11" x14ac:dyDescent="0.3">
      <c r="J1680" s="16"/>
      <c r="K1680" s="16"/>
    </row>
    <row r="1681" spans="10:11" x14ac:dyDescent="0.3">
      <c r="J1681" s="16"/>
      <c r="K1681" s="16"/>
    </row>
    <row r="1682" spans="10:11" x14ac:dyDescent="0.3">
      <c r="J1682" s="16"/>
      <c r="K1682" s="16"/>
    </row>
    <row r="1683" spans="10:11" x14ac:dyDescent="0.3">
      <c r="J1683" s="16"/>
      <c r="K1683" s="16"/>
    </row>
    <row r="1684" spans="10:11" x14ac:dyDescent="0.3">
      <c r="J1684" s="16"/>
      <c r="K1684" s="16"/>
    </row>
    <row r="1685" spans="10:11" x14ac:dyDescent="0.3">
      <c r="J1685" s="16"/>
      <c r="K1685" s="16"/>
    </row>
    <row r="1686" spans="10:11" x14ac:dyDescent="0.3">
      <c r="J1686" s="16"/>
      <c r="K1686" s="16"/>
    </row>
    <row r="1687" spans="10:11" x14ac:dyDescent="0.3">
      <c r="J1687" s="16"/>
      <c r="K1687" s="16"/>
    </row>
    <row r="1688" spans="10:11" x14ac:dyDescent="0.3">
      <c r="J1688" s="16"/>
      <c r="K1688" s="16"/>
    </row>
    <row r="1689" spans="10:11" x14ac:dyDescent="0.3">
      <c r="J1689" s="16"/>
      <c r="K1689" s="16"/>
    </row>
    <row r="1690" spans="10:11" x14ac:dyDescent="0.3">
      <c r="J1690" s="16"/>
      <c r="K1690" s="16"/>
    </row>
    <row r="1691" spans="10:11" x14ac:dyDescent="0.3">
      <c r="J1691" s="16"/>
      <c r="K1691" s="16"/>
    </row>
    <row r="1692" spans="10:11" x14ac:dyDescent="0.3">
      <c r="J1692" s="16"/>
      <c r="K1692" s="16"/>
    </row>
    <row r="1693" spans="10:11" x14ac:dyDescent="0.3">
      <c r="J1693" s="16"/>
      <c r="K1693" s="16"/>
    </row>
    <row r="1694" spans="10:11" x14ac:dyDescent="0.3">
      <c r="J1694" s="16"/>
      <c r="K1694" s="16"/>
    </row>
    <row r="1695" spans="10:11" x14ac:dyDescent="0.3">
      <c r="J1695" s="16"/>
      <c r="K1695" s="16"/>
    </row>
    <row r="1696" spans="10:11" x14ac:dyDescent="0.3">
      <c r="J1696" s="16"/>
      <c r="K1696" s="16"/>
    </row>
    <row r="1697" spans="10:11" x14ac:dyDescent="0.3">
      <c r="J1697" s="16"/>
      <c r="K1697" s="16"/>
    </row>
    <row r="1698" spans="10:11" x14ac:dyDescent="0.3">
      <c r="J1698" s="16"/>
      <c r="K1698" s="16"/>
    </row>
    <row r="1699" spans="10:11" x14ac:dyDescent="0.3">
      <c r="J1699" s="16"/>
      <c r="K1699" s="16"/>
    </row>
    <row r="1700" spans="10:11" x14ac:dyDescent="0.3">
      <c r="J1700" s="16"/>
      <c r="K1700" s="16"/>
    </row>
    <row r="1701" spans="10:11" x14ac:dyDescent="0.3">
      <c r="J1701" s="16"/>
      <c r="K1701" s="16"/>
    </row>
    <row r="1702" spans="10:11" x14ac:dyDescent="0.3">
      <c r="J1702" s="16"/>
      <c r="K1702" s="16"/>
    </row>
    <row r="1703" spans="10:11" x14ac:dyDescent="0.3">
      <c r="J1703" s="16"/>
      <c r="K1703" s="16"/>
    </row>
    <row r="1704" spans="10:11" x14ac:dyDescent="0.3">
      <c r="J1704" s="16"/>
      <c r="K1704" s="16"/>
    </row>
    <row r="1705" spans="10:11" x14ac:dyDescent="0.3">
      <c r="J1705" s="16"/>
      <c r="K1705" s="16"/>
    </row>
    <row r="1706" spans="10:11" x14ac:dyDescent="0.3">
      <c r="J1706" s="16"/>
      <c r="K1706" s="16"/>
    </row>
    <row r="1707" spans="10:11" x14ac:dyDescent="0.3">
      <c r="J1707" s="16"/>
      <c r="K1707" s="16"/>
    </row>
    <row r="1708" spans="10:11" x14ac:dyDescent="0.3">
      <c r="J1708" s="16"/>
      <c r="K1708" s="16"/>
    </row>
    <row r="1709" spans="10:11" x14ac:dyDescent="0.3">
      <c r="J1709" s="16"/>
      <c r="K1709" s="16"/>
    </row>
    <row r="1710" spans="10:11" x14ac:dyDescent="0.3">
      <c r="J1710" s="16"/>
      <c r="K1710" s="16"/>
    </row>
    <row r="1711" spans="10:11" x14ac:dyDescent="0.3">
      <c r="J1711" s="16"/>
      <c r="K1711" s="16"/>
    </row>
    <row r="1712" spans="10:11" x14ac:dyDescent="0.3">
      <c r="J1712" s="16"/>
      <c r="K1712" s="16"/>
    </row>
    <row r="1713" spans="10:11" x14ac:dyDescent="0.3">
      <c r="J1713" s="16"/>
      <c r="K1713" s="16"/>
    </row>
    <row r="1714" spans="10:11" x14ac:dyDescent="0.3">
      <c r="J1714" s="16"/>
      <c r="K1714" s="16"/>
    </row>
    <row r="1715" spans="10:11" x14ac:dyDescent="0.3">
      <c r="J1715" s="16"/>
      <c r="K1715" s="16"/>
    </row>
    <row r="1716" spans="10:11" x14ac:dyDescent="0.3">
      <c r="J1716" s="16"/>
      <c r="K1716" s="16"/>
    </row>
    <row r="1717" spans="10:11" x14ac:dyDescent="0.3">
      <c r="J1717" s="16"/>
      <c r="K1717" s="16"/>
    </row>
    <row r="1718" spans="10:11" x14ac:dyDescent="0.3">
      <c r="J1718" s="16"/>
      <c r="K1718" s="16"/>
    </row>
    <row r="1719" spans="10:11" x14ac:dyDescent="0.3">
      <c r="J1719" s="16"/>
      <c r="K1719" s="16"/>
    </row>
    <row r="1720" spans="10:11" x14ac:dyDescent="0.3">
      <c r="J1720" s="16"/>
      <c r="K1720" s="16"/>
    </row>
    <row r="1721" spans="10:11" x14ac:dyDescent="0.3">
      <c r="J1721" s="16"/>
      <c r="K1721" s="16"/>
    </row>
    <row r="1722" spans="10:11" x14ac:dyDescent="0.3">
      <c r="J1722" s="16"/>
      <c r="K1722" s="16"/>
    </row>
    <row r="1723" spans="10:11" x14ac:dyDescent="0.3">
      <c r="J1723" s="16"/>
      <c r="K1723" s="16"/>
    </row>
    <row r="1724" spans="10:11" x14ac:dyDescent="0.3">
      <c r="J1724" s="16"/>
      <c r="K1724" s="16"/>
    </row>
    <row r="1725" spans="10:11" x14ac:dyDescent="0.3">
      <c r="J1725" s="16"/>
      <c r="K1725" s="16"/>
    </row>
    <row r="1726" spans="10:11" x14ac:dyDescent="0.3">
      <c r="J1726" s="16"/>
      <c r="K1726" s="16"/>
    </row>
    <row r="1727" spans="10:11" x14ac:dyDescent="0.3">
      <c r="J1727" s="16"/>
      <c r="K1727" s="16"/>
    </row>
    <row r="1728" spans="10:11" x14ac:dyDescent="0.3">
      <c r="J1728" s="16"/>
      <c r="K1728" s="16"/>
    </row>
    <row r="1729" spans="10:11" x14ac:dyDescent="0.3">
      <c r="J1729" s="16"/>
      <c r="K1729" s="16"/>
    </row>
    <row r="1730" spans="10:11" x14ac:dyDescent="0.3">
      <c r="J1730" s="16"/>
      <c r="K1730" s="16"/>
    </row>
    <row r="1731" spans="10:11" x14ac:dyDescent="0.3">
      <c r="J1731" s="16"/>
      <c r="K1731" s="16"/>
    </row>
    <row r="1732" spans="10:11" x14ac:dyDescent="0.3">
      <c r="J1732" s="16"/>
      <c r="K1732" s="16"/>
    </row>
    <row r="1733" spans="10:11" x14ac:dyDescent="0.3">
      <c r="J1733" s="16"/>
      <c r="K1733" s="16"/>
    </row>
    <row r="1734" spans="10:11" x14ac:dyDescent="0.3">
      <c r="J1734" s="16"/>
      <c r="K1734" s="16"/>
    </row>
    <row r="1735" spans="10:11" x14ac:dyDescent="0.3">
      <c r="J1735" s="16"/>
      <c r="K1735" s="16"/>
    </row>
    <row r="1736" spans="10:11" x14ac:dyDescent="0.3">
      <c r="J1736" s="16"/>
      <c r="K1736" s="16"/>
    </row>
    <row r="1737" spans="10:11" x14ac:dyDescent="0.3">
      <c r="J1737" s="16"/>
      <c r="K1737" s="16"/>
    </row>
    <row r="1738" spans="10:11" x14ac:dyDescent="0.3">
      <c r="J1738" s="16"/>
      <c r="K1738" s="16"/>
    </row>
    <row r="1739" spans="10:11" x14ac:dyDescent="0.3">
      <c r="J1739" s="16"/>
      <c r="K1739" s="16"/>
    </row>
    <row r="1740" spans="10:11" x14ac:dyDescent="0.3">
      <c r="J1740" s="16"/>
      <c r="K1740" s="16"/>
    </row>
    <row r="1741" spans="10:11" x14ac:dyDescent="0.3">
      <c r="J1741" s="16"/>
      <c r="K1741" s="16"/>
    </row>
    <row r="1742" spans="10:11" x14ac:dyDescent="0.3">
      <c r="J1742" s="16"/>
      <c r="K1742" s="16"/>
    </row>
    <row r="1743" spans="10:11" x14ac:dyDescent="0.3">
      <c r="J1743" s="16"/>
      <c r="K1743" s="16"/>
    </row>
    <row r="1744" spans="10:11" x14ac:dyDescent="0.3">
      <c r="J1744" s="16"/>
      <c r="K1744" s="16"/>
    </row>
    <row r="1745" spans="10:11" x14ac:dyDescent="0.3">
      <c r="J1745" s="16"/>
      <c r="K1745" s="16"/>
    </row>
    <row r="1746" spans="10:11" x14ac:dyDescent="0.3">
      <c r="J1746" s="16"/>
      <c r="K1746" s="16"/>
    </row>
    <row r="1747" spans="10:11" x14ac:dyDescent="0.3">
      <c r="J1747" s="16"/>
      <c r="K1747" s="16"/>
    </row>
    <row r="1748" spans="10:11" x14ac:dyDescent="0.3">
      <c r="J1748" s="16"/>
      <c r="K1748" s="16"/>
    </row>
    <row r="1749" spans="10:11" x14ac:dyDescent="0.3">
      <c r="J1749" s="16"/>
      <c r="K1749" s="16"/>
    </row>
    <row r="1750" spans="10:11" x14ac:dyDescent="0.3">
      <c r="J1750" s="16"/>
      <c r="K1750" s="16"/>
    </row>
    <row r="1751" spans="10:11" x14ac:dyDescent="0.3">
      <c r="J1751" s="16"/>
      <c r="K1751" s="16"/>
    </row>
    <row r="1752" spans="10:11" x14ac:dyDescent="0.3">
      <c r="J1752" s="16"/>
      <c r="K1752" s="16"/>
    </row>
    <row r="1753" spans="10:11" x14ac:dyDescent="0.3">
      <c r="J1753" s="16"/>
      <c r="K1753" s="16"/>
    </row>
    <row r="1754" spans="10:11" x14ac:dyDescent="0.3">
      <c r="J1754" s="16"/>
      <c r="K1754" s="16"/>
    </row>
    <row r="1755" spans="10:11" x14ac:dyDescent="0.3">
      <c r="J1755" s="16"/>
      <c r="K1755" s="16"/>
    </row>
    <row r="1756" spans="10:11" x14ac:dyDescent="0.3">
      <c r="J1756" s="16"/>
      <c r="K1756" s="16"/>
    </row>
    <row r="1757" spans="10:11" x14ac:dyDescent="0.3">
      <c r="J1757" s="16"/>
      <c r="K1757" s="16"/>
    </row>
    <row r="1758" spans="10:11" x14ac:dyDescent="0.3">
      <c r="J1758" s="16"/>
      <c r="K1758" s="16"/>
    </row>
    <row r="1759" spans="10:11" x14ac:dyDescent="0.3">
      <c r="J1759" s="16"/>
      <c r="K1759" s="16"/>
    </row>
    <row r="1760" spans="10:11" x14ac:dyDescent="0.3">
      <c r="J1760" s="16"/>
      <c r="K1760" s="16"/>
    </row>
    <row r="1761" spans="10:11" x14ac:dyDescent="0.3">
      <c r="J1761" s="16"/>
      <c r="K1761" s="16"/>
    </row>
    <row r="1762" spans="10:11" x14ac:dyDescent="0.3">
      <c r="J1762" s="16"/>
      <c r="K1762" s="16"/>
    </row>
    <row r="1763" spans="10:11" x14ac:dyDescent="0.3">
      <c r="J1763" s="16"/>
      <c r="K1763" s="16"/>
    </row>
    <row r="1764" spans="10:11" x14ac:dyDescent="0.3">
      <c r="J1764" s="16"/>
      <c r="K1764" s="16"/>
    </row>
    <row r="1765" spans="10:11" x14ac:dyDescent="0.3">
      <c r="J1765" s="16"/>
      <c r="K1765" s="16"/>
    </row>
    <row r="1766" spans="10:11" x14ac:dyDescent="0.3">
      <c r="J1766" s="16"/>
      <c r="K1766" s="16"/>
    </row>
    <row r="1767" spans="10:11" x14ac:dyDescent="0.3">
      <c r="J1767" s="16"/>
      <c r="K1767" s="16"/>
    </row>
    <row r="1768" spans="10:11" x14ac:dyDescent="0.3">
      <c r="J1768" s="16"/>
      <c r="K1768" s="16"/>
    </row>
    <row r="1769" spans="10:11" x14ac:dyDescent="0.3">
      <c r="J1769" s="16"/>
      <c r="K1769" s="16"/>
    </row>
    <row r="1770" spans="10:11" x14ac:dyDescent="0.3">
      <c r="J1770" s="16"/>
      <c r="K1770" s="16"/>
    </row>
    <row r="1771" spans="10:11" x14ac:dyDescent="0.3">
      <c r="J1771" s="16"/>
      <c r="K1771" s="16"/>
    </row>
    <row r="1772" spans="10:11" x14ac:dyDescent="0.3">
      <c r="J1772" s="16"/>
      <c r="K1772" s="16"/>
    </row>
    <row r="1773" spans="10:11" x14ac:dyDescent="0.3">
      <c r="J1773" s="16"/>
      <c r="K1773" s="16"/>
    </row>
    <row r="1774" spans="10:11" x14ac:dyDescent="0.3">
      <c r="J1774" s="16"/>
      <c r="K1774" s="16"/>
    </row>
    <row r="1775" spans="10:11" x14ac:dyDescent="0.3">
      <c r="J1775" s="16"/>
      <c r="K1775" s="16"/>
    </row>
    <row r="1776" spans="10:11" x14ac:dyDescent="0.3">
      <c r="J1776" s="16"/>
      <c r="K1776" s="16"/>
    </row>
    <row r="1777" spans="10:11" x14ac:dyDescent="0.3">
      <c r="J1777" s="16"/>
      <c r="K1777" s="16"/>
    </row>
    <row r="1778" spans="10:11" x14ac:dyDescent="0.3">
      <c r="J1778" s="16"/>
      <c r="K1778" s="16"/>
    </row>
    <row r="1779" spans="10:11" x14ac:dyDescent="0.3">
      <c r="J1779" s="16"/>
      <c r="K1779" s="16"/>
    </row>
    <row r="1780" spans="10:11" x14ac:dyDescent="0.3">
      <c r="J1780" s="16"/>
      <c r="K1780" s="16"/>
    </row>
    <row r="1781" spans="10:11" x14ac:dyDescent="0.3">
      <c r="J1781" s="16"/>
      <c r="K1781" s="16"/>
    </row>
    <row r="1782" spans="10:11" x14ac:dyDescent="0.3">
      <c r="J1782" s="16"/>
      <c r="K1782" s="16"/>
    </row>
    <row r="1783" spans="10:11" x14ac:dyDescent="0.3">
      <c r="J1783" s="16"/>
      <c r="K1783" s="16"/>
    </row>
    <row r="1784" spans="10:11" x14ac:dyDescent="0.3">
      <c r="J1784" s="16"/>
      <c r="K1784" s="16"/>
    </row>
    <row r="1785" spans="10:11" x14ac:dyDescent="0.3">
      <c r="J1785" s="16"/>
      <c r="K1785" s="16"/>
    </row>
    <row r="1786" spans="10:11" x14ac:dyDescent="0.3">
      <c r="J1786" s="16"/>
      <c r="K1786" s="16"/>
    </row>
    <row r="1787" spans="10:11" x14ac:dyDescent="0.3">
      <c r="J1787" s="16"/>
      <c r="K1787" s="16"/>
    </row>
    <row r="1788" spans="10:11" x14ac:dyDescent="0.3">
      <c r="J1788" s="16"/>
      <c r="K1788" s="16"/>
    </row>
    <row r="1789" spans="10:11" x14ac:dyDescent="0.3">
      <c r="J1789" s="16"/>
      <c r="K1789" s="16"/>
    </row>
    <row r="1790" spans="10:11" x14ac:dyDescent="0.3">
      <c r="J1790" s="16"/>
      <c r="K1790" s="16"/>
    </row>
    <row r="1791" spans="10:11" x14ac:dyDescent="0.3">
      <c r="J1791" s="16"/>
      <c r="K1791" s="16"/>
    </row>
    <row r="1792" spans="10:11" x14ac:dyDescent="0.3">
      <c r="J1792" s="16"/>
      <c r="K1792" s="16"/>
    </row>
    <row r="1793" spans="10:11" x14ac:dyDescent="0.3">
      <c r="J1793" s="16"/>
      <c r="K1793" s="16"/>
    </row>
    <row r="1794" spans="10:11" x14ac:dyDescent="0.3">
      <c r="J1794" s="16"/>
      <c r="K1794" s="16"/>
    </row>
    <row r="1795" spans="10:11" x14ac:dyDescent="0.3">
      <c r="J1795" s="16"/>
      <c r="K1795" s="16"/>
    </row>
    <row r="1796" spans="10:11" x14ac:dyDescent="0.3">
      <c r="J1796" s="16"/>
      <c r="K1796" s="16"/>
    </row>
    <row r="1797" spans="10:11" x14ac:dyDescent="0.3">
      <c r="J1797" s="16"/>
      <c r="K1797" s="16"/>
    </row>
    <row r="1798" spans="10:11" x14ac:dyDescent="0.3">
      <c r="K1798" s="16"/>
    </row>
    <row r="1799" spans="10:11" x14ac:dyDescent="0.3">
      <c r="K1799" s="16"/>
    </row>
    <row r="1800" spans="10:11" x14ac:dyDescent="0.3">
      <c r="K1800" s="16"/>
    </row>
    <row r="1801" spans="10:11" x14ac:dyDescent="0.3">
      <c r="K1801" s="16"/>
    </row>
    <row r="1802" spans="10:11" x14ac:dyDescent="0.3">
      <c r="K1802" s="16"/>
    </row>
    <row r="1803" spans="10:11" x14ac:dyDescent="0.3">
      <c r="K1803" s="16"/>
    </row>
    <row r="1804" spans="10:11" x14ac:dyDescent="0.3">
      <c r="K1804" s="16"/>
    </row>
    <row r="1805" spans="10:11" x14ac:dyDescent="0.3">
      <c r="K1805" s="16"/>
    </row>
    <row r="1806" spans="10:11" x14ac:dyDescent="0.3">
      <c r="K1806" s="16"/>
    </row>
    <row r="1807" spans="10:11" x14ac:dyDescent="0.3">
      <c r="K1807" s="16"/>
    </row>
    <row r="1808" spans="10:11" x14ac:dyDescent="0.3">
      <c r="K1808" s="16"/>
    </row>
    <row r="1809" spans="11:11" x14ac:dyDescent="0.3">
      <c r="K1809" s="16"/>
    </row>
    <row r="1810" spans="11:11" x14ac:dyDescent="0.3">
      <c r="K1810" s="16"/>
    </row>
    <row r="1811" spans="11:11" x14ac:dyDescent="0.3">
      <c r="K1811" s="16"/>
    </row>
    <row r="1812" spans="11:11" x14ac:dyDescent="0.3">
      <c r="K1812" s="16"/>
    </row>
    <row r="1813" spans="11:11" x14ac:dyDescent="0.3">
      <c r="K1813" s="16"/>
    </row>
    <row r="1814" spans="11:11" x14ac:dyDescent="0.3">
      <c r="K1814" s="16"/>
    </row>
    <row r="1815" spans="11:11" x14ac:dyDescent="0.3">
      <c r="K1815" s="16"/>
    </row>
    <row r="1816" spans="11:11" x14ac:dyDescent="0.3">
      <c r="K1816" s="16"/>
    </row>
    <row r="1817" spans="11:11" x14ac:dyDescent="0.3">
      <c r="K1817" s="16"/>
    </row>
    <row r="1818" spans="11:11" x14ac:dyDescent="0.3">
      <c r="K1818" s="16"/>
    </row>
    <row r="1819" spans="11:11" x14ac:dyDescent="0.3">
      <c r="K1819" s="16"/>
    </row>
    <row r="1820" spans="11:11" x14ac:dyDescent="0.3">
      <c r="K1820" s="16"/>
    </row>
    <row r="1821" spans="11:11" x14ac:dyDescent="0.3">
      <c r="K1821" s="16"/>
    </row>
    <row r="1822" spans="11:11" x14ac:dyDescent="0.3">
      <c r="K1822" s="16"/>
    </row>
    <row r="1823" spans="11:11" x14ac:dyDescent="0.3">
      <c r="K1823" s="16"/>
    </row>
    <row r="1824" spans="11:11" x14ac:dyDescent="0.3">
      <c r="K1824" s="16"/>
    </row>
    <row r="1825" spans="11:11" x14ac:dyDescent="0.3">
      <c r="K1825" s="16"/>
    </row>
    <row r="1826" spans="11:11" x14ac:dyDescent="0.3">
      <c r="K1826" s="16"/>
    </row>
    <row r="1827" spans="11:11" x14ac:dyDescent="0.3">
      <c r="K1827" s="16"/>
    </row>
    <row r="1828" spans="11:11" x14ac:dyDescent="0.3">
      <c r="K1828" s="16"/>
    </row>
    <row r="1829" spans="11:11" x14ac:dyDescent="0.3">
      <c r="K1829" s="16"/>
    </row>
    <row r="1830" spans="11:11" x14ac:dyDescent="0.3">
      <c r="K1830" s="16"/>
    </row>
    <row r="1831" spans="11:11" x14ac:dyDescent="0.3">
      <c r="K1831" s="16"/>
    </row>
    <row r="1832" spans="11:11" x14ac:dyDescent="0.3">
      <c r="K1832" s="16"/>
    </row>
    <row r="1833" spans="11:11" x14ac:dyDescent="0.3">
      <c r="K1833" s="16"/>
    </row>
    <row r="1834" spans="11:11" x14ac:dyDescent="0.3">
      <c r="K1834" s="16"/>
    </row>
    <row r="1835" spans="11:11" x14ac:dyDescent="0.3">
      <c r="K1835" s="16"/>
    </row>
    <row r="1836" spans="11:11" x14ac:dyDescent="0.3">
      <c r="K1836" s="16"/>
    </row>
    <row r="1837" spans="11:11" x14ac:dyDescent="0.3">
      <c r="K1837" s="16"/>
    </row>
    <row r="1838" spans="11:11" x14ac:dyDescent="0.3">
      <c r="K1838" s="16"/>
    </row>
    <row r="1839" spans="11:11" x14ac:dyDescent="0.3">
      <c r="K1839" s="16"/>
    </row>
    <row r="1840" spans="11:11" x14ac:dyDescent="0.3">
      <c r="K1840" s="16"/>
    </row>
    <row r="1841" spans="11:11" x14ac:dyDescent="0.3">
      <c r="K1841" s="16"/>
    </row>
    <row r="1842" spans="11:11" x14ac:dyDescent="0.3">
      <c r="K1842" s="16"/>
    </row>
    <row r="1843" spans="11:11" x14ac:dyDescent="0.3">
      <c r="K1843" s="16"/>
    </row>
    <row r="1844" spans="11:11" x14ac:dyDescent="0.3">
      <c r="K1844" s="16"/>
    </row>
    <row r="1845" spans="11:11" x14ac:dyDescent="0.3">
      <c r="K1845" s="16"/>
    </row>
    <row r="1846" spans="11:11" x14ac:dyDescent="0.3">
      <c r="K1846" s="16"/>
    </row>
    <row r="1847" spans="11:11" x14ac:dyDescent="0.3">
      <c r="K1847" s="16"/>
    </row>
    <row r="1848" spans="11:11" x14ac:dyDescent="0.3">
      <c r="K1848" s="16"/>
    </row>
    <row r="1849" spans="11:11" x14ac:dyDescent="0.3">
      <c r="K1849" s="16"/>
    </row>
    <row r="1850" spans="11:11" x14ac:dyDescent="0.3">
      <c r="K1850" s="16"/>
    </row>
    <row r="1851" spans="11:11" x14ac:dyDescent="0.3">
      <c r="K1851" s="16"/>
    </row>
    <row r="1852" spans="11:11" x14ac:dyDescent="0.3">
      <c r="K1852" s="16"/>
    </row>
    <row r="1853" spans="11:11" x14ac:dyDescent="0.3">
      <c r="K1853" s="16"/>
    </row>
    <row r="1854" spans="11:11" x14ac:dyDescent="0.3">
      <c r="K1854" s="16"/>
    </row>
    <row r="1855" spans="11:11" x14ac:dyDescent="0.3">
      <c r="K1855" s="16"/>
    </row>
    <row r="1856" spans="11:11" x14ac:dyDescent="0.3">
      <c r="K1856" s="16"/>
    </row>
    <row r="1857" spans="11:11" x14ac:dyDescent="0.3">
      <c r="K1857" s="16"/>
    </row>
    <row r="1858" spans="11:11" x14ac:dyDescent="0.3">
      <c r="K1858" s="16"/>
    </row>
    <row r="1859" spans="11:11" x14ac:dyDescent="0.3">
      <c r="K1859" s="16"/>
    </row>
    <row r="1860" spans="11:11" x14ac:dyDescent="0.3">
      <c r="K1860" s="16"/>
    </row>
    <row r="1861" spans="11:11" x14ac:dyDescent="0.3">
      <c r="K1861" s="16"/>
    </row>
    <row r="1862" spans="11:11" x14ac:dyDescent="0.3">
      <c r="K1862" s="16"/>
    </row>
    <row r="1863" spans="11:11" x14ac:dyDescent="0.3">
      <c r="K1863" s="16"/>
    </row>
    <row r="1864" spans="11:11" x14ac:dyDescent="0.3">
      <c r="K1864" s="16"/>
    </row>
    <row r="1865" spans="11:11" x14ac:dyDescent="0.3">
      <c r="K1865" s="16"/>
    </row>
    <row r="1866" spans="11:11" x14ac:dyDescent="0.3">
      <c r="K1866" s="16"/>
    </row>
    <row r="1867" spans="11:11" x14ac:dyDescent="0.3">
      <c r="K1867" s="16"/>
    </row>
    <row r="1868" spans="11:11" x14ac:dyDescent="0.3">
      <c r="K1868" s="16"/>
    </row>
    <row r="1869" spans="11:11" x14ac:dyDescent="0.3">
      <c r="K1869" s="16"/>
    </row>
    <row r="1870" spans="11:11" x14ac:dyDescent="0.3">
      <c r="K1870" s="16"/>
    </row>
    <row r="1871" spans="11:11" x14ac:dyDescent="0.3">
      <c r="K1871" s="16"/>
    </row>
    <row r="1872" spans="11:11" x14ac:dyDescent="0.3">
      <c r="K1872" s="16"/>
    </row>
    <row r="1873" spans="11:11" x14ac:dyDescent="0.3">
      <c r="K1873" s="16"/>
    </row>
    <row r="1874" spans="11:11" x14ac:dyDescent="0.3">
      <c r="K1874" s="16"/>
    </row>
    <row r="1875" spans="11:11" x14ac:dyDescent="0.3">
      <c r="K1875" s="16"/>
    </row>
    <row r="1876" spans="11:11" x14ac:dyDescent="0.3">
      <c r="K1876" s="16"/>
    </row>
    <row r="1877" spans="11:11" x14ac:dyDescent="0.3">
      <c r="K1877" s="16"/>
    </row>
    <row r="1878" spans="11:11" x14ac:dyDescent="0.3">
      <c r="K1878" s="16"/>
    </row>
    <row r="1879" spans="11:11" x14ac:dyDescent="0.3">
      <c r="K1879" s="16"/>
    </row>
    <row r="1880" spans="11:11" x14ac:dyDescent="0.3">
      <c r="K1880" s="16"/>
    </row>
    <row r="1881" spans="11:11" x14ac:dyDescent="0.3">
      <c r="K1881" s="16"/>
    </row>
    <row r="1882" spans="11:11" x14ac:dyDescent="0.3">
      <c r="K1882" s="16"/>
    </row>
    <row r="1883" spans="11:11" x14ac:dyDescent="0.3">
      <c r="K1883" s="16"/>
    </row>
    <row r="1884" spans="11:11" x14ac:dyDescent="0.3">
      <c r="K1884" s="16"/>
    </row>
    <row r="1885" spans="11:11" x14ac:dyDescent="0.3">
      <c r="K1885" s="16"/>
    </row>
    <row r="1886" spans="11:11" x14ac:dyDescent="0.3">
      <c r="K1886" s="16"/>
    </row>
    <row r="1887" spans="11:11" x14ac:dyDescent="0.3">
      <c r="K1887" s="16"/>
    </row>
    <row r="1888" spans="11:11" x14ac:dyDescent="0.3">
      <c r="K1888" s="16"/>
    </row>
    <row r="1889" spans="11:11" x14ac:dyDescent="0.3">
      <c r="K1889" s="16"/>
    </row>
    <row r="1890" spans="11:11" x14ac:dyDescent="0.3">
      <c r="K1890" s="16"/>
    </row>
    <row r="1891" spans="11:11" x14ac:dyDescent="0.3">
      <c r="K1891" s="16"/>
    </row>
    <row r="1892" spans="11:11" x14ac:dyDescent="0.3">
      <c r="K1892" s="16"/>
    </row>
    <row r="1893" spans="11:11" x14ac:dyDescent="0.3">
      <c r="K1893" s="16"/>
    </row>
    <row r="1894" spans="11:11" x14ac:dyDescent="0.3">
      <c r="K1894" s="16"/>
    </row>
    <row r="1895" spans="11:11" x14ac:dyDescent="0.3">
      <c r="K1895" s="16"/>
    </row>
    <row r="1896" spans="11:11" x14ac:dyDescent="0.3">
      <c r="K1896" s="16"/>
    </row>
    <row r="1897" spans="11:11" x14ac:dyDescent="0.3">
      <c r="K1897" s="16"/>
    </row>
    <row r="1898" spans="11:11" x14ac:dyDescent="0.3">
      <c r="K1898" s="16"/>
    </row>
    <row r="1899" spans="11:11" x14ac:dyDescent="0.3">
      <c r="K1899" s="16"/>
    </row>
    <row r="1900" spans="11:11" x14ac:dyDescent="0.3">
      <c r="K1900" s="16"/>
    </row>
    <row r="1901" spans="11:11" x14ac:dyDescent="0.3">
      <c r="K1901" s="16"/>
    </row>
    <row r="1902" spans="11:11" x14ac:dyDescent="0.3">
      <c r="K1902" s="16"/>
    </row>
    <row r="1903" spans="11:11" x14ac:dyDescent="0.3">
      <c r="K1903" s="16"/>
    </row>
    <row r="1904" spans="11:11" x14ac:dyDescent="0.3">
      <c r="K1904" s="16"/>
    </row>
    <row r="1905" spans="11:11" x14ac:dyDescent="0.3">
      <c r="K1905" s="16"/>
    </row>
    <row r="1906" spans="11:11" x14ac:dyDescent="0.3">
      <c r="K1906" s="16"/>
    </row>
    <row r="1907" spans="11:11" x14ac:dyDescent="0.3">
      <c r="K1907" s="16"/>
    </row>
    <row r="1908" spans="11:11" x14ac:dyDescent="0.3">
      <c r="K1908" s="16"/>
    </row>
    <row r="1909" spans="11:11" x14ac:dyDescent="0.3">
      <c r="K1909" s="16"/>
    </row>
    <row r="1910" spans="11:11" x14ac:dyDescent="0.3">
      <c r="K1910" s="16"/>
    </row>
    <row r="1911" spans="11:11" x14ac:dyDescent="0.3">
      <c r="K1911" s="16"/>
    </row>
    <row r="1912" spans="11:11" x14ac:dyDescent="0.3">
      <c r="K1912" s="16"/>
    </row>
    <row r="1913" spans="11:11" x14ac:dyDescent="0.3">
      <c r="K1913" s="16"/>
    </row>
    <row r="1914" spans="11:11" x14ac:dyDescent="0.3">
      <c r="K1914" s="16"/>
    </row>
    <row r="1915" spans="11:11" x14ac:dyDescent="0.3">
      <c r="K1915" s="16"/>
    </row>
    <row r="1916" spans="11:11" x14ac:dyDescent="0.3">
      <c r="K1916" s="16"/>
    </row>
    <row r="1917" spans="11:11" x14ac:dyDescent="0.3">
      <c r="K1917" s="16"/>
    </row>
    <row r="1918" spans="11:11" x14ac:dyDescent="0.3">
      <c r="K1918" s="16"/>
    </row>
    <row r="1919" spans="11:11" x14ac:dyDescent="0.3">
      <c r="K1919" s="16"/>
    </row>
    <row r="1920" spans="11:11" x14ac:dyDescent="0.3">
      <c r="K1920" s="16"/>
    </row>
    <row r="1921" spans="11:11" x14ac:dyDescent="0.3">
      <c r="K1921" s="16"/>
    </row>
    <row r="1922" spans="11:11" x14ac:dyDescent="0.3">
      <c r="K1922" s="16"/>
    </row>
    <row r="1923" spans="11:11" x14ac:dyDescent="0.3">
      <c r="K1923" s="16"/>
    </row>
    <row r="1924" spans="11:11" x14ac:dyDescent="0.3">
      <c r="K1924" s="16"/>
    </row>
    <row r="1925" spans="11:11" x14ac:dyDescent="0.3">
      <c r="K1925" s="16"/>
    </row>
    <row r="1926" spans="11:11" x14ac:dyDescent="0.3">
      <c r="K1926" s="16"/>
    </row>
    <row r="1927" spans="11:11" x14ac:dyDescent="0.3">
      <c r="K1927" s="16"/>
    </row>
    <row r="1928" spans="11:11" x14ac:dyDescent="0.3">
      <c r="K1928" s="16"/>
    </row>
    <row r="1929" spans="11:11" x14ac:dyDescent="0.3">
      <c r="K1929" s="16"/>
    </row>
    <row r="1930" spans="11:11" x14ac:dyDescent="0.3">
      <c r="K1930" s="16"/>
    </row>
    <row r="1931" spans="11:11" x14ac:dyDescent="0.3">
      <c r="K1931" s="16"/>
    </row>
    <row r="1932" spans="11:11" x14ac:dyDescent="0.3">
      <c r="K1932" s="16"/>
    </row>
    <row r="1933" spans="11:11" x14ac:dyDescent="0.3">
      <c r="K1933" s="16"/>
    </row>
    <row r="1934" spans="11:11" x14ac:dyDescent="0.3">
      <c r="K1934" s="16"/>
    </row>
    <row r="1935" spans="11:11" x14ac:dyDescent="0.3">
      <c r="K1935" s="16"/>
    </row>
    <row r="1936" spans="11:11" x14ac:dyDescent="0.3">
      <c r="K1936" s="16"/>
    </row>
    <row r="1937" spans="11:11" x14ac:dyDescent="0.3">
      <c r="K1937" s="16"/>
    </row>
    <row r="1938" spans="11:11" x14ac:dyDescent="0.3">
      <c r="K1938" s="16"/>
    </row>
    <row r="1939" spans="11:11" x14ac:dyDescent="0.3">
      <c r="K1939" s="16"/>
    </row>
    <row r="1940" spans="11:11" x14ac:dyDescent="0.3">
      <c r="K1940" s="16"/>
    </row>
    <row r="1941" spans="11:11" x14ac:dyDescent="0.3">
      <c r="K1941" s="16"/>
    </row>
    <row r="1942" spans="11:11" x14ac:dyDescent="0.3">
      <c r="K1942" s="16"/>
    </row>
    <row r="1943" spans="11:11" x14ac:dyDescent="0.3">
      <c r="K1943" s="16"/>
    </row>
    <row r="1944" spans="11:11" x14ac:dyDescent="0.3">
      <c r="K1944" s="16"/>
    </row>
    <row r="1945" spans="11:11" x14ac:dyDescent="0.3">
      <c r="K1945" s="16"/>
    </row>
    <row r="1946" spans="11:11" x14ac:dyDescent="0.3">
      <c r="K1946" s="16"/>
    </row>
    <row r="1947" spans="11:11" x14ac:dyDescent="0.3">
      <c r="K1947" s="16"/>
    </row>
    <row r="1948" spans="11:11" x14ac:dyDescent="0.3">
      <c r="K1948" s="16"/>
    </row>
    <row r="1949" spans="11:11" x14ac:dyDescent="0.3">
      <c r="K1949" s="16"/>
    </row>
    <row r="1950" spans="11:11" x14ac:dyDescent="0.3">
      <c r="K1950" s="16"/>
    </row>
    <row r="1951" spans="11:11" x14ac:dyDescent="0.3">
      <c r="K1951" s="16"/>
    </row>
    <row r="1952" spans="11:11" x14ac:dyDescent="0.3">
      <c r="K1952" s="16"/>
    </row>
    <row r="1953" spans="11:11" x14ac:dyDescent="0.3">
      <c r="K1953" s="16"/>
    </row>
    <row r="1954" spans="11:11" x14ac:dyDescent="0.3">
      <c r="K1954" s="16"/>
    </row>
    <row r="1955" spans="11:11" x14ac:dyDescent="0.3">
      <c r="K1955" s="16"/>
    </row>
    <row r="1956" spans="11:11" x14ac:dyDescent="0.3">
      <c r="K1956" s="16"/>
    </row>
    <row r="1957" spans="11:11" x14ac:dyDescent="0.3">
      <c r="K1957" s="16"/>
    </row>
    <row r="1958" spans="11:11" x14ac:dyDescent="0.3">
      <c r="K1958" s="16"/>
    </row>
    <row r="1959" spans="11:11" x14ac:dyDescent="0.3">
      <c r="K1959" s="16"/>
    </row>
    <row r="1960" spans="11:11" x14ac:dyDescent="0.3">
      <c r="K1960" s="16"/>
    </row>
    <row r="1961" spans="11:11" x14ac:dyDescent="0.3">
      <c r="K1961" s="16"/>
    </row>
    <row r="1962" spans="11:11" x14ac:dyDescent="0.3">
      <c r="K1962" s="16"/>
    </row>
    <row r="1963" spans="11:11" x14ac:dyDescent="0.3">
      <c r="K1963" s="16"/>
    </row>
    <row r="1964" spans="11:11" x14ac:dyDescent="0.3">
      <c r="K1964" s="16"/>
    </row>
    <row r="1965" spans="11:11" x14ac:dyDescent="0.3">
      <c r="K1965" s="16"/>
    </row>
    <row r="1966" spans="11:11" x14ac:dyDescent="0.3">
      <c r="K1966" s="16"/>
    </row>
    <row r="1967" spans="11:11" x14ac:dyDescent="0.3">
      <c r="K1967" s="16"/>
    </row>
    <row r="1968" spans="11:11" x14ac:dyDescent="0.3">
      <c r="K1968" s="16"/>
    </row>
    <row r="1969" spans="11:11" x14ac:dyDescent="0.3">
      <c r="K1969" s="16"/>
    </row>
    <row r="1970" spans="11:11" x14ac:dyDescent="0.3">
      <c r="K1970" s="16"/>
    </row>
    <row r="1971" spans="11:11" x14ac:dyDescent="0.3">
      <c r="K1971" s="16"/>
    </row>
    <row r="1972" spans="11:11" x14ac:dyDescent="0.3">
      <c r="K1972" s="16"/>
    </row>
    <row r="1973" spans="11:11" x14ac:dyDescent="0.3">
      <c r="K1973" s="16"/>
    </row>
    <row r="1974" spans="11:11" x14ac:dyDescent="0.3">
      <c r="K1974" s="16"/>
    </row>
    <row r="1975" spans="11:11" x14ac:dyDescent="0.3">
      <c r="K1975" s="16"/>
    </row>
    <row r="1976" spans="11:11" x14ac:dyDescent="0.3">
      <c r="K1976" s="16"/>
    </row>
    <row r="1977" spans="11:11" x14ac:dyDescent="0.3">
      <c r="K1977" s="16"/>
    </row>
    <row r="1978" spans="11:11" x14ac:dyDescent="0.3">
      <c r="K1978" s="16"/>
    </row>
    <row r="1979" spans="11:11" x14ac:dyDescent="0.3">
      <c r="K1979" s="16"/>
    </row>
    <row r="1980" spans="11:11" x14ac:dyDescent="0.3">
      <c r="K1980" s="16"/>
    </row>
    <row r="1981" spans="11:11" x14ac:dyDescent="0.3">
      <c r="K1981" s="16"/>
    </row>
    <row r="1982" spans="11:11" x14ac:dyDescent="0.3">
      <c r="K1982" s="16"/>
    </row>
    <row r="1983" spans="11:11" x14ac:dyDescent="0.3">
      <c r="K1983" s="16"/>
    </row>
    <row r="1984" spans="11:11" x14ac:dyDescent="0.3">
      <c r="K1984" s="16"/>
    </row>
    <row r="1985" spans="11:11" x14ac:dyDescent="0.3">
      <c r="K1985" s="16"/>
    </row>
    <row r="1986" spans="11:11" x14ac:dyDescent="0.3">
      <c r="K1986" s="16"/>
    </row>
    <row r="1987" spans="11:11" x14ac:dyDescent="0.3">
      <c r="K1987" s="16"/>
    </row>
    <row r="1988" spans="11:11" x14ac:dyDescent="0.3">
      <c r="K1988" s="16"/>
    </row>
    <row r="1989" spans="11:11" x14ac:dyDescent="0.3">
      <c r="K1989" s="16"/>
    </row>
    <row r="1990" spans="11:11" x14ac:dyDescent="0.3">
      <c r="K1990" s="16"/>
    </row>
    <row r="1991" spans="11:11" x14ac:dyDescent="0.3">
      <c r="K1991" s="16"/>
    </row>
    <row r="1992" spans="11:11" x14ac:dyDescent="0.3">
      <c r="K1992" s="16"/>
    </row>
    <row r="1993" spans="11:11" x14ac:dyDescent="0.3">
      <c r="K1993" s="16"/>
    </row>
    <row r="1994" spans="11:11" x14ac:dyDescent="0.3">
      <c r="K1994" s="16"/>
    </row>
    <row r="1995" spans="11:11" x14ac:dyDescent="0.3">
      <c r="K1995" s="16"/>
    </row>
    <row r="1996" spans="11:11" x14ac:dyDescent="0.3">
      <c r="K1996" s="16"/>
    </row>
    <row r="1997" spans="11:11" x14ac:dyDescent="0.3">
      <c r="K1997" s="16"/>
    </row>
    <row r="1998" spans="11:11" x14ac:dyDescent="0.3">
      <c r="K1998" s="16"/>
    </row>
    <row r="1999" spans="11:11" x14ac:dyDescent="0.3">
      <c r="K1999" s="16"/>
    </row>
    <row r="2000" spans="11:11" x14ac:dyDescent="0.3">
      <c r="K2000" s="16"/>
    </row>
    <row r="2001" spans="11:11" x14ac:dyDescent="0.3">
      <c r="K2001" s="16"/>
    </row>
    <row r="2002" spans="11:11" x14ac:dyDescent="0.3">
      <c r="K2002" s="16"/>
    </row>
    <row r="2003" spans="11:11" x14ac:dyDescent="0.3">
      <c r="K2003" s="16"/>
    </row>
    <row r="2004" spans="11:11" x14ac:dyDescent="0.3">
      <c r="K2004" s="16"/>
    </row>
    <row r="2005" spans="11:11" x14ac:dyDescent="0.3">
      <c r="K2005" s="16"/>
    </row>
    <row r="2006" spans="11:11" x14ac:dyDescent="0.3">
      <c r="K2006" s="16"/>
    </row>
    <row r="2007" spans="11:11" x14ac:dyDescent="0.3">
      <c r="K2007" s="16"/>
    </row>
    <row r="2008" spans="11:11" x14ac:dyDescent="0.3">
      <c r="K2008" s="16"/>
    </row>
    <row r="2009" spans="11:11" x14ac:dyDescent="0.3">
      <c r="K2009" s="16"/>
    </row>
    <row r="2010" spans="11:11" x14ac:dyDescent="0.3">
      <c r="K2010" s="16"/>
    </row>
    <row r="2011" spans="11:11" x14ac:dyDescent="0.3">
      <c r="K2011" s="16"/>
    </row>
    <row r="2012" spans="11:11" x14ac:dyDescent="0.3">
      <c r="K2012" s="16"/>
    </row>
    <row r="2013" spans="11:11" x14ac:dyDescent="0.3">
      <c r="K2013" s="16"/>
    </row>
    <row r="2014" spans="11:11" x14ac:dyDescent="0.3">
      <c r="K2014" s="16"/>
    </row>
    <row r="2015" spans="11:11" x14ac:dyDescent="0.3">
      <c r="K2015" s="16"/>
    </row>
    <row r="2016" spans="11:11" x14ac:dyDescent="0.3">
      <c r="K2016" s="16"/>
    </row>
    <row r="2017" spans="11:11" x14ac:dyDescent="0.3">
      <c r="K2017" s="16"/>
    </row>
    <row r="2018" spans="11:11" x14ac:dyDescent="0.3">
      <c r="K2018" s="16"/>
    </row>
    <row r="2019" spans="11:11" x14ac:dyDescent="0.3">
      <c r="K2019" s="16"/>
    </row>
    <row r="2020" spans="11:11" x14ac:dyDescent="0.3">
      <c r="K2020" s="16"/>
    </row>
    <row r="2021" spans="11:11" x14ac:dyDescent="0.3">
      <c r="K2021" s="16"/>
    </row>
    <row r="2022" spans="11:11" x14ac:dyDescent="0.3">
      <c r="K2022" s="16"/>
    </row>
    <row r="2023" spans="11:11" x14ac:dyDescent="0.3">
      <c r="K2023" s="16"/>
    </row>
    <row r="2024" spans="11:11" x14ac:dyDescent="0.3">
      <c r="K2024" s="16"/>
    </row>
    <row r="2025" spans="11:11" x14ac:dyDescent="0.3">
      <c r="K2025" s="16"/>
    </row>
    <row r="2026" spans="11:11" x14ac:dyDescent="0.3">
      <c r="K2026" s="16"/>
    </row>
    <row r="2027" spans="11:11" x14ac:dyDescent="0.3">
      <c r="K2027" s="16"/>
    </row>
    <row r="2028" spans="11:11" x14ac:dyDescent="0.3">
      <c r="K2028" s="16"/>
    </row>
    <row r="2029" spans="11:11" x14ac:dyDescent="0.3">
      <c r="K2029" s="16"/>
    </row>
    <row r="2030" spans="11:11" x14ac:dyDescent="0.3">
      <c r="K2030" s="16"/>
    </row>
    <row r="2031" spans="11:11" x14ac:dyDescent="0.3">
      <c r="K2031" s="16"/>
    </row>
    <row r="2032" spans="11:11" x14ac:dyDescent="0.3">
      <c r="K2032" s="16"/>
    </row>
    <row r="2033" spans="11:11" x14ac:dyDescent="0.3">
      <c r="K2033" s="16"/>
    </row>
    <row r="2034" spans="11:11" x14ac:dyDescent="0.3">
      <c r="K2034" s="16"/>
    </row>
    <row r="2035" spans="11:11" x14ac:dyDescent="0.3">
      <c r="K2035" s="16"/>
    </row>
    <row r="2036" spans="11:11" x14ac:dyDescent="0.3">
      <c r="K2036" s="16"/>
    </row>
    <row r="2037" spans="11:11" x14ac:dyDescent="0.3">
      <c r="K2037" s="16"/>
    </row>
    <row r="2038" spans="11:11" x14ac:dyDescent="0.3">
      <c r="K2038" s="16"/>
    </row>
    <row r="2039" spans="11:11" x14ac:dyDescent="0.3">
      <c r="K2039" s="16"/>
    </row>
    <row r="2040" spans="11:11" x14ac:dyDescent="0.3">
      <c r="K2040" s="16"/>
    </row>
    <row r="2041" spans="11:11" x14ac:dyDescent="0.3">
      <c r="K2041" s="16"/>
    </row>
    <row r="2042" spans="11:11" x14ac:dyDescent="0.3">
      <c r="K2042" s="16"/>
    </row>
    <row r="2043" spans="11:11" x14ac:dyDescent="0.3">
      <c r="K2043" s="16"/>
    </row>
    <row r="2044" spans="11:11" x14ac:dyDescent="0.3">
      <c r="K2044" s="16"/>
    </row>
    <row r="2045" spans="11:11" x14ac:dyDescent="0.3">
      <c r="K2045" s="16"/>
    </row>
    <row r="2046" spans="11:11" x14ac:dyDescent="0.3">
      <c r="K2046" s="16"/>
    </row>
    <row r="2047" spans="11:11" x14ac:dyDescent="0.3">
      <c r="K2047" s="16"/>
    </row>
    <row r="2048" spans="11:11" x14ac:dyDescent="0.3">
      <c r="K2048" s="16"/>
    </row>
    <row r="2049" spans="11:11" x14ac:dyDescent="0.3">
      <c r="K2049" s="16"/>
    </row>
    <row r="2050" spans="11:11" x14ac:dyDescent="0.3">
      <c r="K2050" s="16"/>
    </row>
    <row r="2051" spans="11:11" x14ac:dyDescent="0.3">
      <c r="K2051" s="16"/>
    </row>
    <row r="2052" spans="11:11" x14ac:dyDescent="0.3">
      <c r="K2052" s="16"/>
    </row>
    <row r="2053" spans="11:11" x14ac:dyDescent="0.3">
      <c r="K2053" s="16"/>
    </row>
    <row r="2054" spans="11:11" x14ac:dyDescent="0.3">
      <c r="K2054" s="16"/>
    </row>
    <row r="2055" spans="11:11" x14ac:dyDescent="0.3">
      <c r="K2055" s="16"/>
    </row>
    <row r="2056" spans="11:11" x14ac:dyDescent="0.3">
      <c r="K2056" s="16"/>
    </row>
    <row r="2057" spans="11:11" x14ac:dyDescent="0.3">
      <c r="K2057" s="16"/>
    </row>
    <row r="2058" spans="11:11" x14ac:dyDescent="0.3">
      <c r="K2058" s="16"/>
    </row>
    <row r="2059" spans="11:11" x14ac:dyDescent="0.3">
      <c r="K2059" s="16"/>
    </row>
    <row r="2060" spans="11:11" x14ac:dyDescent="0.3">
      <c r="K2060" s="16"/>
    </row>
    <row r="2061" spans="11:11" x14ac:dyDescent="0.3">
      <c r="K2061" s="16"/>
    </row>
    <row r="2062" spans="11:11" x14ac:dyDescent="0.3">
      <c r="K2062" s="16"/>
    </row>
    <row r="2063" spans="11:11" x14ac:dyDescent="0.3">
      <c r="K2063" s="16"/>
    </row>
    <row r="2064" spans="11:11" x14ac:dyDescent="0.3">
      <c r="K2064" s="16"/>
    </row>
    <row r="2065" spans="11:11" x14ac:dyDescent="0.3">
      <c r="K2065" s="16"/>
    </row>
    <row r="2066" spans="11:11" x14ac:dyDescent="0.3">
      <c r="K2066" s="16"/>
    </row>
    <row r="2067" spans="11:11" x14ac:dyDescent="0.3">
      <c r="K2067" s="16"/>
    </row>
    <row r="2068" spans="11:11" x14ac:dyDescent="0.3">
      <c r="K2068" s="16"/>
    </row>
    <row r="2069" spans="11:11" x14ac:dyDescent="0.3">
      <c r="K2069" s="16"/>
    </row>
    <row r="2070" spans="11:11" x14ac:dyDescent="0.3">
      <c r="K2070" s="16"/>
    </row>
    <row r="2071" spans="11:11" x14ac:dyDescent="0.3">
      <c r="K2071" s="16"/>
    </row>
    <row r="2072" spans="11:11" x14ac:dyDescent="0.3">
      <c r="K2072" s="16"/>
    </row>
    <row r="2073" spans="11:11" x14ac:dyDescent="0.3">
      <c r="K2073" s="16"/>
    </row>
    <row r="2074" spans="11:11" x14ac:dyDescent="0.3">
      <c r="K2074" s="16"/>
    </row>
    <row r="2075" spans="11:11" x14ac:dyDescent="0.3">
      <c r="K2075" s="16"/>
    </row>
    <row r="2076" spans="11:11" x14ac:dyDescent="0.3">
      <c r="K2076" s="16"/>
    </row>
    <row r="2077" spans="11:11" x14ac:dyDescent="0.3">
      <c r="K2077" s="16"/>
    </row>
    <row r="2078" spans="11:11" x14ac:dyDescent="0.3">
      <c r="K2078" s="16"/>
    </row>
    <row r="2079" spans="11:11" x14ac:dyDescent="0.3">
      <c r="K2079" s="16"/>
    </row>
    <row r="2080" spans="11:11" x14ac:dyDescent="0.3">
      <c r="K2080" s="16"/>
    </row>
    <row r="2081" spans="11:11" x14ac:dyDescent="0.3">
      <c r="K2081" s="16"/>
    </row>
    <row r="2082" spans="11:11" x14ac:dyDescent="0.3">
      <c r="K2082" s="16"/>
    </row>
    <row r="2083" spans="11:11" x14ac:dyDescent="0.3">
      <c r="K2083" s="16"/>
    </row>
    <row r="2084" spans="11:11" x14ac:dyDescent="0.3">
      <c r="K2084" s="16"/>
    </row>
    <row r="2085" spans="11:11" x14ac:dyDescent="0.3">
      <c r="K2085" s="16"/>
    </row>
    <row r="2086" spans="11:11" x14ac:dyDescent="0.3">
      <c r="K2086" s="16"/>
    </row>
    <row r="2087" spans="11:11" x14ac:dyDescent="0.3">
      <c r="K2087" s="16"/>
    </row>
    <row r="2088" spans="11:11" x14ac:dyDescent="0.3">
      <c r="K2088" s="16"/>
    </row>
    <row r="2089" spans="11:11" x14ac:dyDescent="0.3">
      <c r="K2089" s="16"/>
    </row>
    <row r="2090" spans="11:11" x14ac:dyDescent="0.3">
      <c r="K2090" s="16"/>
    </row>
    <row r="2091" spans="11:11" x14ac:dyDescent="0.3">
      <c r="K2091" s="16"/>
    </row>
    <row r="2092" spans="11:11" x14ac:dyDescent="0.3">
      <c r="K2092" s="16"/>
    </row>
    <row r="2093" spans="11:11" x14ac:dyDescent="0.3">
      <c r="K2093" s="16"/>
    </row>
    <row r="2094" spans="11:11" x14ac:dyDescent="0.3">
      <c r="K2094" s="16"/>
    </row>
    <row r="2095" spans="11:11" x14ac:dyDescent="0.3">
      <c r="K2095" s="16"/>
    </row>
    <row r="2096" spans="11:11" x14ac:dyDescent="0.3">
      <c r="K2096" s="16"/>
    </row>
    <row r="2097" spans="11:11" x14ac:dyDescent="0.3">
      <c r="K2097" s="16"/>
    </row>
    <row r="2098" spans="11:11" x14ac:dyDescent="0.3">
      <c r="K2098" s="16"/>
    </row>
    <row r="2099" spans="11:11" x14ac:dyDescent="0.3">
      <c r="K2099" s="16"/>
    </row>
    <row r="2100" spans="11:11" x14ac:dyDescent="0.3">
      <c r="K2100" s="16"/>
    </row>
    <row r="2101" spans="11:11" x14ac:dyDescent="0.3">
      <c r="K2101" s="16"/>
    </row>
    <row r="2102" spans="11:11" x14ac:dyDescent="0.3">
      <c r="K2102" s="16"/>
    </row>
    <row r="2103" spans="11:11" x14ac:dyDescent="0.3">
      <c r="K2103" s="16"/>
    </row>
    <row r="2104" spans="11:11" x14ac:dyDescent="0.3">
      <c r="K2104" s="16"/>
    </row>
    <row r="2105" spans="11:11" x14ac:dyDescent="0.3">
      <c r="K2105" s="16"/>
    </row>
    <row r="2106" spans="11:11" x14ac:dyDescent="0.3">
      <c r="K2106" s="16"/>
    </row>
    <row r="2107" spans="11:11" x14ac:dyDescent="0.3">
      <c r="K2107" s="16"/>
    </row>
    <row r="2108" spans="11:11" x14ac:dyDescent="0.3">
      <c r="K2108" s="16"/>
    </row>
    <row r="2109" spans="11:11" x14ac:dyDescent="0.3">
      <c r="K2109" s="16"/>
    </row>
    <row r="2110" spans="11:11" x14ac:dyDescent="0.3">
      <c r="K2110" s="16"/>
    </row>
    <row r="2111" spans="11:11" x14ac:dyDescent="0.3">
      <c r="K2111" s="16"/>
    </row>
    <row r="2112" spans="11:11" x14ac:dyDescent="0.3">
      <c r="K2112" s="16"/>
    </row>
    <row r="2113" spans="11:11" x14ac:dyDescent="0.3">
      <c r="K2113" s="16"/>
    </row>
    <row r="2114" spans="11:11" x14ac:dyDescent="0.3">
      <c r="K2114" s="16"/>
    </row>
    <row r="2115" spans="11:11" x14ac:dyDescent="0.3">
      <c r="K2115" s="16"/>
    </row>
    <row r="2116" spans="11:11" x14ac:dyDescent="0.3">
      <c r="K2116" s="16"/>
    </row>
    <row r="2117" spans="11:11" x14ac:dyDescent="0.3">
      <c r="K2117" s="16"/>
    </row>
    <row r="2118" spans="11:11" x14ac:dyDescent="0.3">
      <c r="K2118" s="16"/>
    </row>
    <row r="2119" spans="11:11" x14ac:dyDescent="0.3">
      <c r="K2119" s="16"/>
    </row>
    <row r="2120" spans="11:11" x14ac:dyDescent="0.3">
      <c r="K2120" s="16"/>
    </row>
    <row r="2121" spans="11:11" x14ac:dyDescent="0.3">
      <c r="K2121" s="16"/>
    </row>
    <row r="2122" spans="11:11" x14ac:dyDescent="0.3">
      <c r="K2122" s="16"/>
    </row>
    <row r="2123" spans="11:11" x14ac:dyDescent="0.3">
      <c r="K2123" s="16"/>
    </row>
    <row r="2124" spans="11:11" x14ac:dyDescent="0.3">
      <c r="K2124" s="16"/>
    </row>
    <row r="2125" spans="11:11" x14ac:dyDescent="0.3">
      <c r="K2125" s="16"/>
    </row>
    <row r="2126" spans="11:11" x14ac:dyDescent="0.3">
      <c r="K2126" s="16"/>
    </row>
    <row r="2127" spans="11:11" x14ac:dyDescent="0.3">
      <c r="K2127" s="16"/>
    </row>
    <row r="2128" spans="11:11" x14ac:dyDescent="0.3">
      <c r="K2128" s="16"/>
    </row>
    <row r="2129" spans="11:11" x14ac:dyDescent="0.3">
      <c r="K2129" s="16"/>
    </row>
    <row r="2130" spans="11:11" x14ac:dyDescent="0.3">
      <c r="K2130" s="16"/>
    </row>
    <row r="2131" spans="11:11" x14ac:dyDescent="0.3">
      <c r="K2131" s="16"/>
    </row>
    <row r="2132" spans="11:11" x14ac:dyDescent="0.3">
      <c r="K2132" s="16"/>
    </row>
    <row r="2133" spans="11:11" x14ac:dyDescent="0.3">
      <c r="K2133" s="16"/>
    </row>
    <row r="2134" spans="11:11" x14ac:dyDescent="0.3">
      <c r="K2134" s="16"/>
    </row>
    <row r="2135" spans="11:11" x14ac:dyDescent="0.3">
      <c r="K2135" s="16"/>
    </row>
    <row r="2136" spans="11:11" x14ac:dyDescent="0.3">
      <c r="K2136" s="16"/>
    </row>
    <row r="2137" spans="11:11" x14ac:dyDescent="0.3">
      <c r="K2137" s="16"/>
    </row>
    <row r="2138" spans="11:11" x14ac:dyDescent="0.3">
      <c r="K2138" s="16"/>
    </row>
    <row r="2139" spans="11:11" x14ac:dyDescent="0.3">
      <c r="K2139" s="16"/>
    </row>
    <row r="2140" spans="11:11" x14ac:dyDescent="0.3">
      <c r="K2140" s="16"/>
    </row>
    <row r="2141" spans="11:11" x14ac:dyDescent="0.3">
      <c r="K2141" s="16"/>
    </row>
    <row r="2142" spans="11:11" x14ac:dyDescent="0.3">
      <c r="K2142" s="16"/>
    </row>
    <row r="2143" spans="11:11" x14ac:dyDescent="0.3">
      <c r="K2143" s="16"/>
    </row>
    <row r="2144" spans="11:11" x14ac:dyDescent="0.3">
      <c r="K2144" s="16"/>
    </row>
    <row r="2145" spans="11:11" x14ac:dyDescent="0.3">
      <c r="K2145" s="16"/>
    </row>
    <row r="2146" spans="11:11" x14ac:dyDescent="0.3">
      <c r="K2146" s="16"/>
    </row>
    <row r="2147" spans="11:11" x14ac:dyDescent="0.3">
      <c r="K2147" s="16"/>
    </row>
    <row r="2148" spans="11:11" x14ac:dyDescent="0.3">
      <c r="K2148" s="16"/>
    </row>
    <row r="2149" spans="11:11" x14ac:dyDescent="0.3">
      <c r="K2149" s="16"/>
    </row>
    <row r="2150" spans="11:11" x14ac:dyDescent="0.3">
      <c r="K2150" s="16"/>
    </row>
    <row r="2151" spans="11:11" x14ac:dyDescent="0.3">
      <c r="K2151" s="16"/>
    </row>
    <row r="2152" spans="11:11" x14ac:dyDescent="0.3">
      <c r="K2152" s="16"/>
    </row>
    <row r="2153" spans="11:11" x14ac:dyDescent="0.3">
      <c r="K2153" s="16"/>
    </row>
    <row r="2154" spans="11:11" x14ac:dyDescent="0.3">
      <c r="K2154" s="16"/>
    </row>
    <row r="2155" spans="11:11" x14ac:dyDescent="0.3">
      <c r="K2155" s="16"/>
    </row>
    <row r="2156" spans="11:11" x14ac:dyDescent="0.3">
      <c r="K2156" s="16"/>
    </row>
    <row r="2157" spans="11:11" x14ac:dyDescent="0.3">
      <c r="K2157" s="16"/>
    </row>
    <row r="2158" spans="11:11" x14ac:dyDescent="0.3">
      <c r="K2158" s="16"/>
    </row>
    <row r="2159" spans="11:11" x14ac:dyDescent="0.3">
      <c r="K2159" s="16"/>
    </row>
    <row r="2160" spans="11:11" x14ac:dyDescent="0.3">
      <c r="K2160" s="16"/>
    </row>
    <row r="2161" spans="11:11" x14ac:dyDescent="0.3">
      <c r="K2161" s="16"/>
    </row>
    <row r="2162" spans="11:11" x14ac:dyDescent="0.3">
      <c r="K2162" s="16"/>
    </row>
    <row r="2163" spans="11:11" x14ac:dyDescent="0.3">
      <c r="K2163" s="16"/>
    </row>
    <row r="2164" spans="11:11" x14ac:dyDescent="0.3">
      <c r="K2164" s="16"/>
    </row>
    <row r="2165" spans="11:11" x14ac:dyDescent="0.3">
      <c r="K2165" s="16"/>
    </row>
    <row r="2166" spans="11:11" x14ac:dyDescent="0.3">
      <c r="K2166" s="16"/>
    </row>
    <row r="2167" spans="11:11" x14ac:dyDescent="0.3">
      <c r="K2167" s="16"/>
    </row>
    <row r="2168" spans="11:11" x14ac:dyDescent="0.3">
      <c r="K2168" s="16"/>
    </row>
    <row r="2169" spans="11:11" x14ac:dyDescent="0.3">
      <c r="K2169" s="16"/>
    </row>
    <row r="2170" spans="11:11" x14ac:dyDescent="0.3">
      <c r="K2170" s="16"/>
    </row>
    <row r="2171" spans="11:11" x14ac:dyDescent="0.3">
      <c r="K2171" s="16"/>
    </row>
    <row r="2172" spans="11:11" x14ac:dyDescent="0.3">
      <c r="K2172" s="16"/>
    </row>
    <row r="2173" spans="11:11" x14ac:dyDescent="0.3">
      <c r="K2173" s="16"/>
    </row>
    <row r="2174" spans="11:11" x14ac:dyDescent="0.3">
      <c r="K2174" s="16"/>
    </row>
    <row r="2175" spans="11:11" x14ac:dyDescent="0.3">
      <c r="K2175" s="16"/>
    </row>
    <row r="2176" spans="11:11" x14ac:dyDescent="0.3">
      <c r="K2176" s="16"/>
    </row>
    <row r="2177" spans="11:11" x14ac:dyDescent="0.3">
      <c r="K2177" s="16"/>
    </row>
    <row r="2178" spans="11:11" x14ac:dyDescent="0.3">
      <c r="K2178" s="16"/>
    </row>
    <row r="2179" spans="11:11" x14ac:dyDescent="0.3">
      <c r="K2179" s="16"/>
    </row>
    <row r="2180" spans="11:11" x14ac:dyDescent="0.3">
      <c r="K2180" s="16"/>
    </row>
    <row r="2181" spans="11:11" x14ac:dyDescent="0.3">
      <c r="K2181" s="16"/>
    </row>
    <row r="2182" spans="11:11" x14ac:dyDescent="0.3">
      <c r="K2182" s="16"/>
    </row>
    <row r="2183" spans="11:11" x14ac:dyDescent="0.3">
      <c r="K2183" s="16"/>
    </row>
    <row r="2184" spans="11:11" x14ac:dyDescent="0.3">
      <c r="K2184" s="16"/>
    </row>
    <row r="2185" spans="11:11" x14ac:dyDescent="0.3">
      <c r="K2185" s="16"/>
    </row>
    <row r="2186" spans="11:11" x14ac:dyDescent="0.3">
      <c r="K2186" s="16"/>
    </row>
    <row r="2187" spans="11:11" x14ac:dyDescent="0.3">
      <c r="K2187" s="16"/>
    </row>
    <row r="2188" spans="11:11" x14ac:dyDescent="0.3">
      <c r="K2188" s="16"/>
    </row>
    <row r="2189" spans="11:11" x14ac:dyDescent="0.3">
      <c r="K2189" s="16"/>
    </row>
    <row r="2190" spans="11:11" x14ac:dyDescent="0.3">
      <c r="K2190" s="16"/>
    </row>
    <row r="2191" spans="11:11" x14ac:dyDescent="0.3">
      <c r="K2191" s="16"/>
    </row>
    <row r="2192" spans="11:11" x14ac:dyDescent="0.3">
      <c r="K2192" s="16"/>
    </row>
    <row r="2193" spans="11:11" x14ac:dyDescent="0.3">
      <c r="K2193" s="16"/>
    </row>
    <row r="2194" spans="11:11" x14ac:dyDescent="0.3">
      <c r="K2194" s="16"/>
    </row>
    <row r="2195" spans="11:11" x14ac:dyDescent="0.3">
      <c r="K2195" s="16"/>
    </row>
    <row r="2196" spans="11:11" x14ac:dyDescent="0.3">
      <c r="K2196" s="16"/>
    </row>
    <row r="2197" spans="11:11" x14ac:dyDescent="0.3">
      <c r="K2197" s="16"/>
    </row>
    <row r="2198" spans="11:11" x14ac:dyDescent="0.3">
      <c r="K2198" s="16"/>
    </row>
    <row r="2199" spans="11:11" x14ac:dyDescent="0.3">
      <c r="K2199" s="16"/>
    </row>
    <row r="2200" spans="11:11" x14ac:dyDescent="0.3">
      <c r="K2200" s="16"/>
    </row>
    <row r="2201" spans="11:11" x14ac:dyDescent="0.3">
      <c r="K2201" s="16"/>
    </row>
    <row r="2202" spans="11:11" x14ac:dyDescent="0.3">
      <c r="K2202" s="16"/>
    </row>
    <row r="2203" spans="11:11" x14ac:dyDescent="0.3">
      <c r="K2203" s="16"/>
    </row>
    <row r="2204" spans="11:11" x14ac:dyDescent="0.3">
      <c r="K2204" s="16"/>
    </row>
    <row r="2205" spans="11:11" x14ac:dyDescent="0.3">
      <c r="K2205" s="16"/>
    </row>
    <row r="2206" spans="11:11" x14ac:dyDescent="0.3">
      <c r="K2206" s="16"/>
    </row>
    <row r="2207" spans="11:11" x14ac:dyDescent="0.3">
      <c r="K2207" s="16"/>
    </row>
    <row r="2208" spans="11:11" x14ac:dyDescent="0.3">
      <c r="K2208" s="16"/>
    </row>
    <row r="2209" spans="11:11" x14ac:dyDescent="0.3">
      <c r="K2209" s="16"/>
    </row>
    <row r="2210" spans="11:11" x14ac:dyDescent="0.3">
      <c r="K2210" s="16"/>
    </row>
    <row r="2211" spans="11:11" x14ac:dyDescent="0.3">
      <c r="K2211" s="16"/>
    </row>
    <row r="2212" spans="11:11" x14ac:dyDescent="0.3">
      <c r="K2212" s="16"/>
    </row>
    <row r="2213" spans="11:11" x14ac:dyDescent="0.3">
      <c r="K2213" s="16"/>
    </row>
    <row r="2214" spans="11:11" x14ac:dyDescent="0.3">
      <c r="K2214" s="16"/>
    </row>
    <row r="2215" spans="11:11" x14ac:dyDescent="0.3">
      <c r="K2215" s="16"/>
    </row>
    <row r="2216" spans="11:11" x14ac:dyDescent="0.3">
      <c r="K2216" s="16"/>
    </row>
    <row r="2217" spans="11:11" x14ac:dyDescent="0.3">
      <c r="K2217" s="16"/>
    </row>
    <row r="2218" spans="11:11" x14ac:dyDescent="0.3">
      <c r="K2218" s="16"/>
    </row>
    <row r="2219" spans="11:11" x14ac:dyDescent="0.3">
      <c r="K2219" s="16"/>
    </row>
    <row r="2220" spans="11:11" x14ac:dyDescent="0.3">
      <c r="K2220" s="16"/>
    </row>
    <row r="2221" spans="11:11" x14ac:dyDescent="0.3">
      <c r="K2221" s="16"/>
    </row>
    <row r="2222" spans="11:11" x14ac:dyDescent="0.3">
      <c r="K2222" s="16"/>
    </row>
    <row r="2223" spans="11:11" x14ac:dyDescent="0.3">
      <c r="K2223" s="16"/>
    </row>
    <row r="2224" spans="11:11" x14ac:dyDescent="0.3">
      <c r="K2224" s="16"/>
    </row>
    <row r="2225" spans="11:11" x14ac:dyDescent="0.3">
      <c r="K2225" s="16"/>
    </row>
    <row r="2226" spans="11:11" x14ac:dyDescent="0.3">
      <c r="K2226" s="16"/>
    </row>
    <row r="2227" spans="11:11" x14ac:dyDescent="0.3">
      <c r="K2227" s="16"/>
    </row>
    <row r="2228" spans="11:11" x14ac:dyDescent="0.3">
      <c r="K2228" s="16"/>
    </row>
    <row r="2229" spans="11:11" x14ac:dyDescent="0.3">
      <c r="K2229" s="16"/>
    </row>
    <row r="2230" spans="11:11" x14ac:dyDescent="0.3">
      <c r="K2230" s="16"/>
    </row>
    <row r="2231" spans="11:11" x14ac:dyDescent="0.3">
      <c r="K2231" s="16"/>
    </row>
    <row r="2232" spans="11:11" x14ac:dyDescent="0.3">
      <c r="K2232" s="16"/>
    </row>
    <row r="2233" spans="11:11" x14ac:dyDescent="0.3">
      <c r="K2233" s="16"/>
    </row>
    <row r="2234" spans="11:11" x14ac:dyDescent="0.3">
      <c r="K2234" s="16"/>
    </row>
    <row r="2235" spans="11:11" x14ac:dyDescent="0.3">
      <c r="K2235" s="16"/>
    </row>
    <row r="2236" spans="11:11" x14ac:dyDescent="0.3">
      <c r="K2236" s="16"/>
    </row>
    <row r="2237" spans="11:11" x14ac:dyDescent="0.3">
      <c r="K2237" s="16"/>
    </row>
    <row r="2238" spans="11:11" x14ac:dyDescent="0.3">
      <c r="K2238" s="16"/>
    </row>
    <row r="2239" spans="11:11" x14ac:dyDescent="0.3">
      <c r="K2239" s="16"/>
    </row>
    <row r="2240" spans="11:11" x14ac:dyDescent="0.3">
      <c r="K2240" s="16"/>
    </row>
    <row r="2241" spans="11:11" x14ac:dyDescent="0.3">
      <c r="K2241" s="16"/>
    </row>
    <row r="2242" spans="11:11" x14ac:dyDescent="0.3">
      <c r="K2242" s="16"/>
    </row>
    <row r="2243" spans="11:11" x14ac:dyDescent="0.3">
      <c r="K2243" s="16"/>
    </row>
    <row r="2244" spans="11:11" x14ac:dyDescent="0.3">
      <c r="K2244" s="16"/>
    </row>
    <row r="2245" spans="11:11" x14ac:dyDescent="0.3">
      <c r="K2245" s="16"/>
    </row>
    <row r="2246" spans="11:11" x14ac:dyDescent="0.3">
      <c r="K2246" s="16"/>
    </row>
    <row r="2247" spans="11:11" x14ac:dyDescent="0.3">
      <c r="K2247" s="16"/>
    </row>
    <row r="2248" spans="11:11" x14ac:dyDescent="0.3">
      <c r="K2248" s="16"/>
    </row>
    <row r="2249" spans="11:11" x14ac:dyDescent="0.3">
      <c r="K2249" s="16"/>
    </row>
    <row r="2250" spans="11:11" x14ac:dyDescent="0.3">
      <c r="K2250" s="16"/>
    </row>
    <row r="2251" spans="11:11" x14ac:dyDescent="0.3">
      <c r="K2251" s="16"/>
    </row>
    <row r="2252" spans="11:11" x14ac:dyDescent="0.3">
      <c r="K2252" s="16"/>
    </row>
    <row r="2253" spans="11:11" x14ac:dyDescent="0.3">
      <c r="K2253" s="16"/>
    </row>
    <row r="2254" spans="11:11" x14ac:dyDescent="0.3">
      <c r="K2254" s="16"/>
    </row>
    <row r="2255" spans="11:11" x14ac:dyDescent="0.3">
      <c r="K2255" s="16"/>
    </row>
    <row r="2256" spans="11:11" x14ac:dyDescent="0.3">
      <c r="K2256" s="16"/>
    </row>
    <row r="2257" spans="11:11" x14ac:dyDescent="0.3">
      <c r="K2257" s="16"/>
    </row>
    <row r="2258" spans="11:11" x14ac:dyDescent="0.3">
      <c r="K2258" s="16"/>
    </row>
    <row r="2259" spans="11:11" x14ac:dyDescent="0.3">
      <c r="K2259" s="16"/>
    </row>
    <row r="2260" spans="11:11" x14ac:dyDescent="0.3">
      <c r="K2260" s="16"/>
    </row>
    <row r="2261" spans="11:11" x14ac:dyDescent="0.3">
      <c r="K2261" s="16"/>
    </row>
    <row r="2262" spans="11:11" x14ac:dyDescent="0.3">
      <c r="K2262" s="16"/>
    </row>
    <row r="2263" spans="11:11" x14ac:dyDescent="0.3">
      <c r="K2263" s="16"/>
    </row>
    <row r="2264" spans="11:11" x14ac:dyDescent="0.3">
      <c r="K2264" s="16"/>
    </row>
    <row r="2265" spans="11:11" x14ac:dyDescent="0.3">
      <c r="K2265" s="16"/>
    </row>
    <row r="2266" spans="11:11" x14ac:dyDescent="0.3">
      <c r="K2266" s="16"/>
    </row>
    <row r="2267" spans="11:11" x14ac:dyDescent="0.3">
      <c r="K2267" s="16"/>
    </row>
    <row r="2268" spans="11:11" x14ac:dyDescent="0.3">
      <c r="K2268" s="16"/>
    </row>
    <row r="2269" spans="11:11" x14ac:dyDescent="0.3">
      <c r="K2269" s="16"/>
    </row>
    <row r="2270" spans="11:11" x14ac:dyDescent="0.3">
      <c r="K2270" s="16"/>
    </row>
    <row r="2271" spans="11:11" x14ac:dyDescent="0.3">
      <c r="K2271" s="16"/>
    </row>
    <row r="2272" spans="11:11" x14ac:dyDescent="0.3">
      <c r="K2272" s="16"/>
    </row>
    <row r="2273" spans="11:11" x14ac:dyDescent="0.3">
      <c r="K2273" s="16"/>
    </row>
    <row r="2274" spans="11:11" x14ac:dyDescent="0.3">
      <c r="K2274" s="16"/>
    </row>
    <row r="2275" spans="11:11" x14ac:dyDescent="0.3">
      <c r="K2275" s="16"/>
    </row>
    <row r="2276" spans="11:11" x14ac:dyDescent="0.3">
      <c r="K2276" s="16"/>
    </row>
    <row r="2277" spans="11:11" x14ac:dyDescent="0.3">
      <c r="K2277" s="16"/>
    </row>
    <row r="2278" spans="11:11" x14ac:dyDescent="0.3">
      <c r="K2278" s="16"/>
    </row>
    <row r="2279" spans="11:11" x14ac:dyDescent="0.3">
      <c r="K2279" s="16"/>
    </row>
    <row r="2280" spans="11:11" x14ac:dyDescent="0.3">
      <c r="K2280" s="16"/>
    </row>
    <row r="2281" spans="11:11" x14ac:dyDescent="0.3">
      <c r="K2281" s="16"/>
    </row>
    <row r="2282" spans="11:11" x14ac:dyDescent="0.3">
      <c r="K2282" s="16"/>
    </row>
    <row r="2283" spans="11:11" x14ac:dyDescent="0.3">
      <c r="K2283" s="16"/>
    </row>
    <row r="2284" spans="11:11" x14ac:dyDescent="0.3">
      <c r="K2284" s="16"/>
    </row>
    <row r="2285" spans="11:11" x14ac:dyDescent="0.3">
      <c r="K2285" s="16"/>
    </row>
    <row r="2286" spans="11:11" x14ac:dyDescent="0.3">
      <c r="K2286" s="16"/>
    </row>
    <row r="2287" spans="11:11" x14ac:dyDescent="0.3">
      <c r="K2287" s="16"/>
    </row>
    <row r="2288" spans="11:11" x14ac:dyDescent="0.3">
      <c r="K2288" s="16"/>
    </row>
    <row r="2289" spans="11:11" x14ac:dyDescent="0.3">
      <c r="K2289" s="16"/>
    </row>
    <row r="2290" spans="11:11" x14ac:dyDescent="0.3">
      <c r="K2290" s="16"/>
    </row>
    <row r="2291" spans="11:11" x14ac:dyDescent="0.3">
      <c r="K2291" s="16"/>
    </row>
    <row r="2292" spans="11:11" x14ac:dyDescent="0.3">
      <c r="K2292" s="16"/>
    </row>
    <row r="2293" spans="11:11" x14ac:dyDescent="0.3">
      <c r="K2293" s="16"/>
    </row>
    <row r="2294" spans="11:11" x14ac:dyDescent="0.3">
      <c r="K2294" s="16"/>
    </row>
    <row r="2295" spans="11:11" x14ac:dyDescent="0.3">
      <c r="K2295" s="16"/>
    </row>
    <row r="2296" spans="11:11" x14ac:dyDescent="0.3">
      <c r="K2296" s="16"/>
    </row>
    <row r="2297" spans="11:11" x14ac:dyDescent="0.3">
      <c r="K2297" s="16"/>
    </row>
    <row r="2298" spans="11:11" x14ac:dyDescent="0.3">
      <c r="K2298" s="16"/>
    </row>
    <row r="2299" spans="11:11" x14ac:dyDescent="0.3">
      <c r="K2299" s="16"/>
    </row>
    <row r="2300" spans="11:11" x14ac:dyDescent="0.3">
      <c r="K2300" s="16"/>
    </row>
    <row r="2301" spans="11:11" x14ac:dyDescent="0.3">
      <c r="K2301" s="16"/>
    </row>
    <row r="2302" spans="11:11" x14ac:dyDescent="0.3">
      <c r="K2302" s="16"/>
    </row>
    <row r="2303" spans="11:11" x14ac:dyDescent="0.3">
      <c r="K2303" s="16"/>
    </row>
    <row r="2304" spans="11:11" x14ac:dyDescent="0.3">
      <c r="K2304" s="16"/>
    </row>
    <row r="2305" spans="11:11" x14ac:dyDescent="0.3">
      <c r="K2305" s="16"/>
    </row>
    <row r="2306" spans="11:11" x14ac:dyDescent="0.3">
      <c r="K2306" s="16"/>
    </row>
    <row r="2307" spans="11:11" x14ac:dyDescent="0.3">
      <c r="K2307" s="16"/>
    </row>
    <row r="2308" spans="11:11" x14ac:dyDescent="0.3">
      <c r="K2308" s="16"/>
    </row>
    <row r="2309" spans="11:11" x14ac:dyDescent="0.3">
      <c r="K2309" s="16"/>
    </row>
    <row r="2310" spans="11:11" x14ac:dyDescent="0.3">
      <c r="K2310" s="16"/>
    </row>
    <row r="2311" spans="11:11" x14ac:dyDescent="0.3">
      <c r="K2311" s="16"/>
    </row>
    <row r="2312" spans="11:11" x14ac:dyDescent="0.3">
      <c r="K2312" s="16"/>
    </row>
    <row r="2313" spans="11:11" x14ac:dyDescent="0.3">
      <c r="K2313" s="16"/>
    </row>
    <row r="2314" spans="11:11" x14ac:dyDescent="0.3">
      <c r="K2314" s="16"/>
    </row>
    <row r="2315" spans="11:11" x14ac:dyDescent="0.3">
      <c r="K2315" s="16"/>
    </row>
    <row r="2316" spans="11:11" x14ac:dyDescent="0.3">
      <c r="K2316" s="16"/>
    </row>
    <row r="2317" spans="11:11" x14ac:dyDescent="0.3">
      <c r="K2317" s="16"/>
    </row>
    <row r="2318" spans="11:11" x14ac:dyDescent="0.3">
      <c r="K2318" s="16"/>
    </row>
    <row r="2319" spans="11:11" x14ac:dyDescent="0.3">
      <c r="K2319" s="16"/>
    </row>
    <row r="2320" spans="11:11" x14ac:dyDescent="0.3">
      <c r="K2320" s="16"/>
    </row>
    <row r="2321" spans="11:11" x14ac:dyDescent="0.3">
      <c r="K2321" s="16"/>
    </row>
    <row r="2322" spans="11:11" x14ac:dyDescent="0.3">
      <c r="K2322" s="16"/>
    </row>
    <row r="2323" spans="11:11" x14ac:dyDescent="0.3">
      <c r="K2323" s="16"/>
    </row>
    <row r="2324" spans="11:11" x14ac:dyDescent="0.3">
      <c r="K2324" s="16"/>
    </row>
    <row r="2325" spans="11:11" x14ac:dyDescent="0.3">
      <c r="K2325" s="16"/>
    </row>
    <row r="2326" spans="11:11" x14ac:dyDescent="0.3">
      <c r="K2326" s="16"/>
    </row>
    <row r="2327" spans="11:11" x14ac:dyDescent="0.3">
      <c r="K2327" s="16"/>
    </row>
    <row r="2328" spans="11:11" x14ac:dyDescent="0.3">
      <c r="K2328" s="16"/>
    </row>
    <row r="2329" spans="11:11" x14ac:dyDescent="0.3">
      <c r="K2329" s="16"/>
    </row>
    <row r="2330" spans="11:11" x14ac:dyDescent="0.3">
      <c r="K2330" s="16"/>
    </row>
    <row r="2331" spans="11:11" x14ac:dyDescent="0.3">
      <c r="K2331" s="16"/>
    </row>
    <row r="2332" spans="11:11" x14ac:dyDescent="0.3">
      <c r="K2332" s="16"/>
    </row>
    <row r="2333" spans="11:11" x14ac:dyDescent="0.3">
      <c r="K2333" s="16"/>
    </row>
    <row r="2334" spans="11:11" x14ac:dyDescent="0.3">
      <c r="K2334" s="16"/>
    </row>
    <row r="2335" spans="11:11" x14ac:dyDescent="0.3">
      <c r="K2335" s="16"/>
    </row>
    <row r="2336" spans="11:11" x14ac:dyDescent="0.3">
      <c r="K2336" s="16"/>
    </row>
    <row r="2337" spans="11:11" x14ac:dyDescent="0.3">
      <c r="K2337" s="16"/>
    </row>
    <row r="2338" spans="11:11" x14ac:dyDescent="0.3">
      <c r="K2338" s="16"/>
    </row>
    <row r="2339" spans="11:11" x14ac:dyDescent="0.3">
      <c r="K2339" s="16"/>
    </row>
    <row r="2340" spans="11:11" x14ac:dyDescent="0.3">
      <c r="K2340" s="16"/>
    </row>
    <row r="2341" spans="11:11" x14ac:dyDescent="0.3">
      <c r="K2341" s="16"/>
    </row>
    <row r="2342" spans="11:11" x14ac:dyDescent="0.3">
      <c r="K2342" s="16"/>
    </row>
    <row r="2343" spans="11:11" x14ac:dyDescent="0.3">
      <c r="K2343" s="16"/>
    </row>
    <row r="2344" spans="11:11" x14ac:dyDescent="0.3">
      <c r="K2344" s="16"/>
    </row>
    <row r="2345" spans="11:11" x14ac:dyDescent="0.3">
      <c r="K2345" s="16"/>
    </row>
    <row r="2346" spans="11:11" x14ac:dyDescent="0.3">
      <c r="K2346" s="16"/>
    </row>
    <row r="2347" spans="11:11" x14ac:dyDescent="0.3">
      <c r="K2347" s="16"/>
    </row>
    <row r="2348" spans="11:11" x14ac:dyDescent="0.3">
      <c r="K2348" s="16"/>
    </row>
    <row r="2349" spans="11:11" x14ac:dyDescent="0.3">
      <c r="K2349" s="16"/>
    </row>
    <row r="2350" spans="11:11" x14ac:dyDescent="0.3">
      <c r="K2350" s="16"/>
    </row>
    <row r="2351" spans="11:11" x14ac:dyDescent="0.3">
      <c r="K2351" s="16"/>
    </row>
    <row r="2352" spans="11:11" x14ac:dyDescent="0.3">
      <c r="K2352" s="16"/>
    </row>
    <row r="2353" spans="11:11" x14ac:dyDescent="0.3">
      <c r="K2353" s="16"/>
    </row>
    <row r="2354" spans="11:11" x14ac:dyDescent="0.3">
      <c r="K2354" s="16"/>
    </row>
    <row r="2355" spans="11:11" x14ac:dyDescent="0.3">
      <c r="K2355" s="16"/>
    </row>
    <row r="2356" spans="11:11" x14ac:dyDescent="0.3">
      <c r="K2356" s="16"/>
    </row>
    <row r="2357" spans="11:11" x14ac:dyDescent="0.3">
      <c r="K2357" s="16"/>
    </row>
    <row r="2358" spans="11:11" x14ac:dyDescent="0.3">
      <c r="K2358" s="16"/>
    </row>
    <row r="2359" spans="11:11" x14ac:dyDescent="0.3">
      <c r="K2359" s="16"/>
    </row>
    <row r="2360" spans="11:11" x14ac:dyDescent="0.3">
      <c r="K2360" s="16"/>
    </row>
    <row r="2361" spans="11:11" x14ac:dyDescent="0.3">
      <c r="K2361" s="16"/>
    </row>
    <row r="2362" spans="11:11" x14ac:dyDescent="0.3">
      <c r="K2362" s="16"/>
    </row>
    <row r="2363" spans="11:11" x14ac:dyDescent="0.3">
      <c r="K2363" s="16"/>
    </row>
    <row r="2364" spans="11:11" x14ac:dyDescent="0.3">
      <c r="K2364" s="16"/>
    </row>
    <row r="2365" spans="11:11" x14ac:dyDescent="0.3">
      <c r="K2365" s="16"/>
    </row>
    <row r="2366" spans="11:11" x14ac:dyDescent="0.3">
      <c r="K2366" s="16"/>
    </row>
    <row r="2367" spans="11:11" x14ac:dyDescent="0.3">
      <c r="K2367" s="16"/>
    </row>
    <row r="2368" spans="11:11" x14ac:dyDescent="0.3">
      <c r="K2368" s="16"/>
    </row>
    <row r="2369" spans="11:11" x14ac:dyDescent="0.3">
      <c r="K2369" s="16"/>
    </row>
    <row r="2370" spans="11:11" x14ac:dyDescent="0.3">
      <c r="K2370" s="16"/>
    </row>
    <row r="2371" spans="11:11" x14ac:dyDescent="0.3">
      <c r="K2371" s="16"/>
    </row>
    <row r="2372" spans="11:11" x14ac:dyDescent="0.3">
      <c r="K2372" s="16"/>
    </row>
    <row r="2373" spans="11:11" x14ac:dyDescent="0.3">
      <c r="K2373" s="16"/>
    </row>
    <row r="2374" spans="11:11" x14ac:dyDescent="0.3">
      <c r="K2374" s="16"/>
    </row>
    <row r="2375" spans="11:11" x14ac:dyDescent="0.3">
      <c r="K2375" s="16"/>
    </row>
    <row r="2376" spans="11:11" x14ac:dyDescent="0.3">
      <c r="K2376" s="16"/>
    </row>
    <row r="2377" spans="11:11" x14ac:dyDescent="0.3">
      <c r="K2377" s="16"/>
    </row>
    <row r="2378" spans="11:11" x14ac:dyDescent="0.3">
      <c r="K2378" s="16"/>
    </row>
    <row r="2379" spans="11:11" x14ac:dyDescent="0.3">
      <c r="K2379" s="16"/>
    </row>
    <row r="2380" spans="11:11" x14ac:dyDescent="0.3">
      <c r="K2380" s="16"/>
    </row>
    <row r="2381" spans="11:11" x14ac:dyDescent="0.3">
      <c r="K2381" s="16"/>
    </row>
    <row r="2382" spans="11:11" x14ac:dyDescent="0.3">
      <c r="K2382" s="16"/>
    </row>
    <row r="2383" spans="11:11" x14ac:dyDescent="0.3">
      <c r="K2383" s="16"/>
    </row>
    <row r="2384" spans="11:11" x14ac:dyDescent="0.3">
      <c r="K2384" s="16"/>
    </row>
    <row r="2385" spans="11:11" x14ac:dyDescent="0.3">
      <c r="K2385" s="16"/>
    </row>
    <row r="2386" spans="11:11" x14ac:dyDescent="0.3">
      <c r="K2386" s="16"/>
    </row>
    <row r="2387" spans="11:11" x14ac:dyDescent="0.3">
      <c r="K2387" s="16"/>
    </row>
    <row r="2388" spans="11:11" x14ac:dyDescent="0.3">
      <c r="K2388" s="16"/>
    </row>
    <row r="2389" spans="11:11" x14ac:dyDescent="0.3">
      <c r="K2389" s="16"/>
    </row>
    <row r="2390" spans="11:11" x14ac:dyDescent="0.3">
      <c r="K2390" s="16"/>
    </row>
    <row r="2391" spans="11:11" x14ac:dyDescent="0.3">
      <c r="K2391" s="16"/>
    </row>
    <row r="2392" spans="11:11" x14ac:dyDescent="0.3">
      <c r="K2392" s="16"/>
    </row>
    <row r="2393" spans="11:11" x14ac:dyDescent="0.3">
      <c r="K2393" s="16"/>
    </row>
    <row r="2394" spans="11:11" x14ac:dyDescent="0.3">
      <c r="K2394" s="16"/>
    </row>
    <row r="2395" spans="11:11" x14ac:dyDescent="0.3">
      <c r="K2395" s="16"/>
    </row>
    <row r="2396" spans="11:11" x14ac:dyDescent="0.3">
      <c r="K2396" s="16"/>
    </row>
    <row r="2397" spans="11:11" x14ac:dyDescent="0.3">
      <c r="K2397" s="16"/>
    </row>
    <row r="2398" spans="11:11" x14ac:dyDescent="0.3">
      <c r="K2398" s="16"/>
    </row>
    <row r="2399" spans="11:11" x14ac:dyDescent="0.3">
      <c r="K2399" s="16"/>
    </row>
    <row r="2400" spans="11:11" x14ac:dyDescent="0.3">
      <c r="K2400" s="16"/>
    </row>
    <row r="2401" spans="11:11" x14ac:dyDescent="0.3">
      <c r="K2401" s="16"/>
    </row>
    <row r="2402" spans="11:11" x14ac:dyDescent="0.3">
      <c r="K2402" s="16"/>
    </row>
    <row r="2403" spans="11:11" x14ac:dyDescent="0.3">
      <c r="K2403" s="16"/>
    </row>
    <row r="2404" spans="11:11" x14ac:dyDescent="0.3">
      <c r="K2404" s="16"/>
    </row>
    <row r="2405" spans="11:11" x14ac:dyDescent="0.3">
      <c r="K2405" s="16"/>
    </row>
    <row r="2406" spans="11:11" x14ac:dyDescent="0.3">
      <c r="K2406" s="16"/>
    </row>
    <row r="2407" spans="11:11" x14ac:dyDescent="0.3">
      <c r="K2407" s="16"/>
    </row>
    <row r="2408" spans="11:11" x14ac:dyDescent="0.3">
      <c r="K2408" s="16"/>
    </row>
    <row r="2409" spans="11:11" x14ac:dyDescent="0.3">
      <c r="K2409" s="16"/>
    </row>
    <row r="2410" spans="11:11" x14ac:dyDescent="0.3">
      <c r="K2410" s="16"/>
    </row>
    <row r="2411" spans="11:11" x14ac:dyDescent="0.3">
      <c r="K2411" s="16"/>
    </row>
    <row r="2412" spans="11:11" x14ac:dyDescent="0.3">
      <c r="K2412" s="16"/>
    </row>
    <row r="2413" spans="11:11" x14ac:dyDescent="0.3">
      <c r="K2413" s="16"/>
    </row>
    <row r="2414" spans="11:11" x14ac:dyDescent="0.3">
      <c r="K2414" s="16"/>
    </row>
    <row r="2415" spans="11:11" x14ac:dyDescent="0.3">
      <c r="K2415" s="16"/>
    </row>
    <row r="2416" spans="11:11" x14ac:dyDescent="0.3">
      <c r="K2416" s="16"/>
    </row>
    <row r="2417" spans="11:11" x14ac:dyDescent="0.3">
      <c r="K2417" s="16"/>
    </row>
    <row r="2418" spans="11:11" x14ac:dyDescent="0.3">
      <c r="K2418" s="16"/>
    </row>
    <row r="2419" spans="11:11" x14ac:dyDescent="0.3">
      <c r="K2419" s="16"/>
    </row>
    <row r="2420" spans="11:11" x14ac:dyDescent="0.3">
      <c r="K2420" s="16"/>
    </row>
    <row r="2421" spans="11:11" x14ac:dyDescent="0.3">
      <c r="K2421" s="16"/>
    </row>
    <row r="2422" spans="11:11" x14ac:dyDescent="0.3">
      <c r="K2422" s="16"/>
    </row>
    <row r="2423" spans="11:11" x14ac:dyDescent="0.3">
      <c r="K2423" s="16"/>
    </row>
    <row r="2424" spans="11:11" x14ac:dyDescent="0.3">
      <c r="K2424" s="16"/>
    </row>
    <row r="2425" spans="11:11" x14ac:dyDescent="0.3">
      <c r="K2425" s="16"/>
    </row>
    <row r="2426" spans="11:11" x14ac:dyDescent="0.3">
      <c r="K2426" s="16"/>
    </row>
    <row r="2427" spans="11:11" x14ac:dyDescent="0.3">
      <c r="K2427" s="16"/>
    </row>
    <row r="2428" spans="11:11" x14ac:dyDescent="0.3">
      <c r="K2428" s="16"/>
    </row>
    <row r="2429" spans="11:11" x14ac:dyDescent="0.3">
      <c r="K2429" s="16"/>
    </row>
    <row r="2430" spans="11:11" x14ac:dyDescent="0.3">
      <c r="K2430" s="16"/>
    </row>
    <row r="2431" spans="11:11" x14ac:dyDescent="0.3">
      <c r="K2431" s="16"/>
    </row>
    <row r="2432" spans="11:11" x14ac:dyDescent="0.3">
      <c r="K2432" s="16"/>
    </row>
    <row r="2433" spans="11:11" x14ac:dyDescent="0.3">
      <c r="K2433" s="16"/>
    </row>
    <row r="2434" spans="11:11" x14ac:dyDescent="0.3">
      <c r="K2434" s="16"/>
    </row>
    <row r="2435" spans="11:11" x14ac:dyDescent="0.3">
      <c r="K2435" s="16"/>
    </row>
    <row r="2436" spans="11:11" x14ac:dyDescent="0.3">
      <c r="K2436" s="16"/>
    </row>
    <row r="2437" spans="11:11" x14ac:dyDescent="0.3">
      <c r="K2437" s="16"/>
    </row>
    <row r="2438" spans="11:11" x14ac:dyDescent="0.3">
      <c r="K2438" s="16"/>
    </row>
    <row r="2439" spans="11:11" x14ac:dyDescent="0.3">
      <c r="K2439" s="16"/>
    </row>
    <row r="2440" spans="11:11" x14ac:dyDescent="0.3">
      <c r="K2440" s="16"/>
    </row>
    <row r="2441" spans="11:11" x14ac:dyDescent="0.3">
      <c r="K2441" s="16"/>
    </row>
    <row r="2442" spans="11:11" x14ac:dyDescent="0.3">
      <c r="K2442" s="16"/>
    </row>
    <row r="2443" spans="11:11" x14ac:dyDescent="0.3">
      <c r="K2443" s="16"/>
    </row>
    <row r="2444" spans="11:11" x14ac:dyDescent="0.3">
      <c r="K2444" s="16"/>
    </row>
    <row r="2445" spans="11:11" x14ac:dyDescent="0.3">
      <c r="K2445" s="16"/>
    </row>
    <row r="2446" spans="11:11" x14ac:dyDescent="0.3">
      <c r="K2446" s="16"/>
    </row>
    <row r="2447" spans="11:11" x14ac:dyDescent="0.3">
      <c r="K2447" s="16"/>
    </row>
    <row r="2448" spans="11:11" x14ac:dyDescent="0.3">
      <c r="K2448" s="16"/>
    </row>
    <row r="2449" spans="11:11" x14ac:dyDescent="0.3">
      <c r="K2449" s="16"/>
    </row>
    <row r="2450" spans="11:11" x14ac:dyDescent="0.3">
      <c r="K2450" s="16"/>
    </row>
    <row r="2451" spans="11:11" x14ac:dyDescent="0.3">
      <c r="K2451" s="16"/>
    </row>
    <row r="2452" spans="11:11" x14ac:dyDescent="0.3">
      <c r="K2452" s="16"/>
    </row>
    <row r="2453" spans="11:11" x14ac:dyDescent="0.3">
      <c r="K2453" s="16"/>
    </row>
    <row r="2454" spans="11:11" x14ac:dyDescent="0.3">
      <c r="K2454" s="16"/>
    </row>
    <row r="2455" spans="11:11" x14ac:dyDescent="0.3">
      <c r="K2455" s="16"/>
    </row>
    <row r="2456" spans="11:11" x14ac:dyDescent="0.3">
      <c r="K2456" s="16"/>
    </row>
    <row r="2457" spans="11:11" x14ac:dyDescent="0.3">
      <c r="K2457" s="16"/>
    </row>
    <row r="2458" spans="11:11" x14ac:dyDescent="0.3">
      <c r="K2458" s="16"/>
    </row>
    <row r="2459" spans="11:11" x14ac:dyDescent="0.3">
      <c r="K2459" s="16"/>
    </row>
    <row r="2460" spans="11:11" x14ac:dyDescent="0.3">
      <c r="K2460" s="16"/>
    </row>
    <row r="2461" spans="11:11" x14ac:dyDescent="0.3">
      <c r="K2461" s="16"/>
    </row>
    <row r="2462" spans="11:11" x14ac:dyDescent="0.3">
      <c r="K2462" s="16"/>
    </row>
    <row r="2463" spans="11:11" x14ac:dyDescent="0.3">
      <c r="K2463" s="16"/>
    </row>
    <row r="2464" spans="11:11" x14ac:dyDescent="0.3">
      <c r="K2464" s="16"/>
    </row>
    <row r="2465" spans="11:11" x14ac:dyDescent="0.3">
      <c r="K2465" s="16"/>
    </row>
    <row r="2466" spans="11:11" x14ac:dyDescent="0.3">
      <c r="K2466" s="16"/>
    </row>
    <row r="2467" spans="11:11" x14ac:dyDescent="0.3">
      <c r="K2467" s="16"/>
    </row>
    <row r="2468" spans="11:11" x14ac:dyDescent="0.3">
      <c r="K2468" s="16"/>
    </row>
    <row r="2469" spans="11:11" x14ac:dyDescent="0.3">
      <c r="K2469" s="16"/>
    </row>
    <row r="2470" spans="11:11" x14ac:dyDescent="0.3">
      <c r="K2470" s="16"/>
    </row>
    <row r="2471" spans="11:11" x14ac:dyDescent="0.3">
      <c r="K2471" s="16"/>
    </row>
    <row r="2472" spans="11:11" x14ac:dyDescent="0.3">
      <c r="K2472" s="16"/>
    </row>
    <row r="2473" spans="11:11" x14ac:dyDescent="0.3">
      <c r="K2473" s="16"/>
    </row>
    <row r="2474" spans="11:11" x14ac:dyDescent="0.3">
      <c r="K2474" s="16"/>
    </row>
    <row r="2475" spans="11:11" x14ac:dyDescent="0.3">
      <c r="K2475" s="16"/>
    </row>
    <row r="2476" spans="11:11" x14ac:dyDescent="0.3">
      <c r="K2476" s="16"/>
    </row>
    <row r="2477" spans="11:11" x14ac:dyDescent="0.3">
      <c r="K2477" s="16"/>
    </row>
    <row r="2478" spans="11:11" x14ac:dyDescent="0.3">
      <c r="K2478" s="16"/>
    </row>
    <row r="2479" spans="11:11" x14ac:dyDescent="0.3">
      <c r="K2479" s="16"/>
    </row>
    <row r="2480" spans="11:11" x14ac:dyDescent="0.3">
      <c r="K2480" s="16"/>
    </row>
    <row r="2481" spans="11:11" x14ac:dyDescent="0.3">
      <c r="K2481" s="16"/>
    </row>
    <row r="2482" spans="11:11" x14ac:dyDescent="0.3">
      <c r="K2482" s="16"/>
    </row>
    <row r="2483" spans="11:11" x14ac:dyDescent="0.3">
      <c r="K2483" s="16"/>
    </row>
    <row r="2484" spans="11:11" x14ac:dyDescent="0.3">
      <c r="K2484" s="16"/>
    </row>
    <row r="2485" spans="11:11" x14ac:dyDescent="0.3">
      <c r="K2485" s="16"/>
    </row>
    <row r="2486" spans="11:11" x14ac:dyDescent="0.3">
      <c r="K2486" s="16"/>
    </row>
    <row r="2487" spans="11:11" x14ac:dyDescent="0.3">
      <c r="K2487" s="16"/>
    </row>
    <row r="2488" spans="11:11" x14ac:dyDescent="0.3">
      <c r="K2488" s="16"/>
    </row>
    <row r="2489" spans="11:11" x14ac:dyDescent="0.3">
      <c r="K2489" s="16"/>
    </row>
    <row r="2490" spans="11:11" x14ac:dyDescent="0.3">
      <c r="K2490" s="16"/>
    </row>
    <row r="2491" spans="11:11" x14ac:dyDescent="0.3">
      <c r="K2491" s="16"/>
    </row>
    <row r="2492" spans="11:11" x14ac:dyDescent="0.3">
      <c r="K2492" s="16"/>
    </row>
    <row r="2493" spans="11:11" x14ac:dyDescent="0.3">
      <c r="K2493" s="16"/>
    </row>
    <row r="2494" spans="11:11" x14ac:dyDescent="0.3">
      <c r="K2494" s="16"/>
    </row>
    <row r="2495" spans="11:11" x14ac:dyDescent="0.3">
      <c r="K2495" s="16"/>
    </row>
    <row r="2496" spans="11:11" x14ac:dyDescent="0.3">
      <c r="K2496" s="16"/>
    </row>
    <row r="2497" spans="11:11" x14ac:dyDescent="0.3">
      <c r="K2497" s="16"/>
    </row>
    <row r="2498" spans="11:11" x14ac:dyDescent="0.3">
      <c r="K2498" s="16"/>
    </row>
    <row r="2499" spans="11:11" x14ac:dyDescent="0.3">
      <c r="K2499" s="16"/>
    </row>
    <row r="2500" spans="11:11" x14ac:dyDescent="0.3">
      <c r="K2500" s="16"/>
    </row>
    <row r="2501" spans="11:11" x14ac:dyDescent="0.3">
      <c r="K2501" s="16"/>
    </row>
    <row r="2502" spans="11:11" x14ac:dyDescent="0.3">
      <c r="K2502" s="16"/>
    </row>
    <row r="2503" spans="11:11" x14ac:dyDescent="0.3">
      <c r="K2503" s="16"/>
    </row>
    <row r="2504" spans="11:11" x14ac:dyDescent="0.3">
      <c r="K2504" s="16"/>
    </row>
    <row r="2505" spans="11:11" x14ac:dyDescent="0.3">
      <c r="K2505" s="16"/>
    </row>
    <row r="2506" spans="11:11" x14ac:dyDescent="0.3">
      <c r="K2506" s="16"/>
    </row>
    <row r="2507" spans="11:11" x14ac:dyDescent="0.3">
      <c r="K2507" s="16"/>
    </row>
    <row r="2508" spans="11:11" x14ac:dyDescent="0.3">
      <c r="K2508" s="16"/>
    </row>
    <row r="2509" spans="11:11" x14ac:dyDescent="0.3">
      <c r="K2509" s="16"/>
    </row>
    <row r="2510" spans="11:11" x14ac:dyDescent="0.3">
      <c r="K2510" s="16"/>
    </row>
    <row r="2511" spans="11:11" x14ac:dyDescent="0.3">
      <c r="K2511" s="16"/>
    </row>
    <row r="2512" spans="11:11" x14ac:dyDescent="0.3">
      <c r="K2512" s="16"/>
    </row>
    <row r="2513" spans="11:11" x14ac:dyDescent="0.3">
      <c r="K2513" s="16"/>
    </row>
    <row r="2514" spans="11:11" x14ac:dyDescent="0.3">
      <c r="K2514" s="16"/>
    </row>
    <row r="2515" spans="11:11" x14ac:dyDescent="0.3">
      <c r="K2515" s="16"/>
    </row>
    <row r="2516" spans="11:11" x14ac:dyDescent="0.3">
      <c r="K2516" s="16"/>
    </row>
    <row r="2517" spans="11:11" x14ac:dyDescent="0.3">
      <c r="K2517" s="16"/>
    </row>
    <row r="2518" spans="11:11" x14ac:dyDescent="0.3">
      <c r="K2518" s="16"/>
    </row>
    <row r="2519" spans="11:11" x14ac:dyDescent="0.3">
      <c r="K2519" s="16"/>
    </row>
    <row r="2520" spans="11:11" x14ac:dyDescent="0.3">
      <c r="K2520" s="16"/>
    </row>
    <row r="2521" spans="11:11" x14ac:dyDescent="0.3">
      <c r="K2521" s="16"/>
    </row>
    <row r="2522" spans="11:11" x14ac:dyDescent="0.3">
      <c r="K2522" s="16"/>
    </row>
    <row r="2523" spans="11:11" x14ac:dyDescent="0.3">
      <c r="K2523" s="16"/>
    </row>
    <row r="2524" spans="11:11" x14ac:dyDescent="0.3">
      <c r="K2524" s="16"/>
    </row>
    <row r="2525" spans="11:11" x14ac:dyDescent="0.3">
      <c r="K2525" s="16"/>
    </row>
    <row r="2526" spans="11:11" x14ac:dyDescent="0.3">
      <c r="K2526" s="16"/>
    </row>
    <row r="2527" spans="11:11" x14ac:dyDescent="0.3">
      <c r="K2527" s="16"/>
    </row>
    <row r="2528" spans="11:11" x14ac:dyDescent="0.3">
      <c r="K2528" s="16"/>
    </row>
    <row r="2529" spans="11:11" x14ac:dyDescent="0.3">
      <c r="K2529" s="16"/>
    </row>
    <row r="2530" spans="11:11" x14ac:dyDescent="0.3">
      <c r="K2530" s="16"/>
    </row>
    <row r="2531" spans="11:11" x14ac:dyDescent="0.3">
      <c r="K2531" s="16"/>
    </row>
    <row r="2532" spans="11:11" x14ac:dyDescent="0.3">
      <c r="K2532" s="16"/>
    </row>
    <row r="2533" spans="11:11" x14ac:dyDescent="0.3">
      <c r="K2533" s="16"/>
    </row>
    <row r="2534" spans="11:11" x14ac:dyDescent="0.3">
      <c r="K2534" s="16"/>
    </row>
    <row r="2535" spans="11:11" x14ac:dyDescent="0.3">
      <c r="K2535" s="16"/>
    </row>
    <row r="2536" spans="11:11" x14ac:dyDescent="0.3">
      <c r="K2536" s="16"/>
    </row>
    <row r="2537" spans="11:11" x14ac:dyDescent="0.3">
      <c r="K2537" s="16"/>
    </row>
    <row r="2538" spans="11:11" x14ac:dyDescent="0.3">
      <c r="K2538" s="16"/>
    </row>
    <row r="2539" spans="11:11" x14ac:dyDescent="0.3">
      <c r="K2539" s="16"/>
    </row>
    <row r="2540" spans="11:11" x14ac:dyDescent="0.3">
      <c r="K2540" s="16"/>
    </row>
    <row r="2541" spans="11:11" x14ac:dyDescent="0.3">
      <c r="K2541" s="16"/>
    </row>
    <row r="2542" spans="11:11" x14ac:dyDescent="0.3">
      <c r="K2542" s="16"/>
    </row>
    <row r="2543" spans="11:11" x14ac:dyDescent="0.3">
      <c r="K2543" s="16"/>
    </row>
    <row r="2544" spans="11:11" x14ac:dyDescent="0.3">
      <c r="K2544" s="16"/>
    </row>
    <row r="2545" spans="11:11" x14ac:dyDescent="0.3">
      <c r="K2545" s="16"/>
    </row>
    <row r="2546" spans="11:11" x14ac:dyDescent="0.3">
      <c r="K2546" s="16"/>
    </row>
    <row r="2547" spans="11:11" x14ac:dyDescent="0.3">
      <c r="K2547" s="16"/>
    </row>
    <row r="2548" spans="11:11" x14ac:dyDescent="0.3">
      <c r="K2548" s="16"/>
    </row>
    <row r="2549" spans="11:11" x14ac:dyDescent="0.3">
      <c r="K2549" s="16"/>
    </row>
    <row r="2550" spans="11:11" x14ac:dyDescent="0.3">
      <c r="K2550" s="16"/>
    </row>
    <row r="2551" spans="11:11" x14ac:dyDescent="0.3">
      <c r="K2551" s="16"/>
    </row>
    <row r="2552" spans="11:11" x14ac:dyDescent="0.3">
      <c r="K2552" s="16"/>
    </row>
    <row r="2553" spans="11:11" x14ac:dyDescent="0.3">
      <c r="K2553" s="16"/>
    </row>
    <row r="2554" spans="11:11" x14ac:dyDescent="0.3">
      <c r="K2554" s="16"/>
    </row>
    <row r="2555" spans="11:11" x14ac:dyDescent="0.3">
      <c r="K2555" s="16"/>
    </row>
    <row r="2556" spans="11:11" x14ac:dyDescent="0.3">
      <c r="K2556" s="16"/>
    </row>
    <row r="2557" spans="11:11" x14ac:dyDescent="0.3">
      <c r="K2557" s="16"/>
    </row>
    <row r="2558" spans="11:11" x14ac:dyDescent="0.3">
      <c r="K2558" s="16"/>
    </row>
    <row r="2559" spans="11:11" x14ac:dyDescent="0.3">
      <c r="K2559" s="16"/>
    </row>
    <row r="2560" spans="11:11" x14ac:dyDescent="0.3">
      <c r="K2560" s="16"/>
    </row>
    <row r="2561" spans="11:11" x14ac:dyDescent="0.3">
      <c r="K2561" s="16"/>
    </row>
    <row r="2562" spans="11:11" x14ac:dyDescent="0.3">
      <c r="K2562" s="16"/>
    </row>
    <row r="2563" spans="11:11" x14ac:dyDescent="0.3">
      <c r="K2563" s="16"/>
    </row>
    <row r="2564" spans="11:11" x14ac:dyDescent="0.3">
      <c r="K2564" s="16"/>
    </row>
    <row r="2565" spans="11:11" x14ac:dyDescent="0.3">
      <c r="K2565" s="16"/>
    </row>
    <row r="2566" spans="11:11" x14ac:dyDescent="0.3">
      <c r="K2566" s="16"/>
    </row>
    <row r="2567" spans="11:11" x14ac:dyDescent="0.3">
      <c r="K2567" s="16"/>
    </row>
    <row r="2568" spans="11:11" x14ac:dyDescent="0.3">
      <c r="K2568" s="16"/>
    </row>
    <row r="2569" spans="11:11" x14ac:dyDescent="0.3">
      <c r="K2569" s="16"/>
    </row>
    <row r="2570" spans="11:11" x14ac:dyDescent="0.3">
      <c r="K2570" s="16"/>
    </row>
    <row r="2571" spans="11:11" x14ac:dyDescent="0.3">
      <c r="K2571" s="16"/>
    </row>
    <row r="2572" spans="11:11" x14ac:dyDescent="0.3">
      <c r="K2572" s="16"/>
    </row>
    <row r="2573" spans="11:11" x14ac:dyDescent="0.3">
      <c r="K2573" s="16"/>
    </row>
    <row r="2574" spans="11:11" x14ac:dyDescent="0.3">
      <c r="K2574" s="16"/>
    </row>
    <row r="2575" spans="11:11" x14ac:dyDescent="0.3">
      <c r="K2575" s="16"/>
    </row>
    <row r="2576" spans="11:11" x14ac:dyDescent="0.3">
      <c r="K2576" s="16"/>
    </row>
    <row r="2577" spans="11:11" x14ac:dyDescent="0.3">
      <c r="K2577" s="16"/>
    </row>
    <row r="2578" spans="11:11" x14ac:dyDescent="0.3">
      <c r="K2578" s="16"/>
    </row>
    <row r="2579" spans="11:11" x14ac:dyDescent="0.3">
      <c r="K2579" s="16"/>
    </row>
    <row r="2580" spans="11:11" x14ac:dyDescent="0.3">
      <c r="K2580" s="16"/>
    </row>
    <row r="2581" spans="11:11" x14ac:dyDescent="0.3">
      <c r="K2581" s="16"/>
    </row>
    <row r="2582" spans="11:11" x14ac:dyDescent="0.3">
      <c r="K2582" s="16"/>
    </row>
    <row r="2583" spans="11:11" x14ac:dyDescent="0.3">
      <c r="K2583" s="16"/>
    </row>
    <row r="2584" spans="11:11" x14ac:dyDescent="0.3">
      <c r="K2584" s="16"/>
    </row>
    <row r="2585" spans="11:11" x14ac:dyDescent="0.3">
      <c r="K2585" s="16"/>
    </row>
    <row r="2586" spans="11:11" x14ac:dyDescent="0.3">
      <c r="K2586" s="16"/>
    </row>
    <row r="2587" spans="11:11" x14ac:dyDescent="0.3">
      <c r="K2587" s="16"/>
    </row>
    <row r="2588" spans="11:11" x14ac:dyDescent="0.3">
      <c r="K2588" s="16"/>
    </row>
    <row r="2589" spans="11:11" x14ac:dyDescent="0.3">
      <c r="K2589" s="16"/>
    </row>
    <row r="2590" spans="11:11" x14ac:dyDescent="0.3">
      <c r="K2590" s="16"/>
    </row>
    <row r="2591" spans="11:11" x14ac:dyDescent="0.3">
      <c r="K2591" s="16"/>
    </row>
    <row r="2592" spans="11:11" x14ac:dyDescent="0.3">
      <c r="K2592" s="16"/>
    </row>
    <row r="2593" spans="11:11" x14ac:dyDescent="0.3">
      <c r="K2593" s="16"/>
    </row>
    <row r="2594" spans="11:11" x14ac:dyDescent="0.3">
      <c r="K2594" s="16"/>
    </row>
    <row r="2595" spans="11:11" x14ac:dyDescent="0.3">
      <c r="K2595" s="16"/>
    </row>
    <row r="2596" spans="11:11" x14ac:dyDescent="0.3">
      <c r="K2596" s="16"/>
    </row>
    <row r="2597" spans="11:11" x14ac:dyDescent="0.3">
      <c r="K2597" s="16"/>
    </row>
    <row r="2598" spans="11:11" x14ac:dyDescent="0.3">
      <c r="K2598" s="16"/>
    </row>
    <row r="2599" spans="11:11" x14ac:dyDescent="0.3">
      <c r="K2599" s="16"/>
    </row>
    <row r="2600" spans="11:11" x14ac:dyDescent="0.3">
      <c r="K2600" s="16"/>
    </row>
    <row r="2601" spans="11:11" x14ac:dyDescent="0.3">
      <c r="K2601" s="16"/>
    </row>
    <row r="2602" spans="11:11" x14ac:dyDescent="0.3">
      <c r="K2602" s="16"/>
    </row>
    <row r="2603" spans="11:11" x14ac:dyDescent="0.3">
      <c r="K2603" s="16"/>
    </row>
    <row r="2604" spans="11:11" x14ac:dyDescent="0.3">
      <c r="K2604" s="16"/>
    </row>
    <row r="2605" spans="11:11" x14ac:dyDescent="0.3">
      <c r="K2605" s="16"/>
    </row>
    <row r="2606" spans="11:11" x14ac:dyDescent="0.3">
      <c r="K2606" s="16"/>
    </row>
    <row r="2607" spans="11:11" x14ac:dyDescent="0.3">
      <c r="K2607" s="16"/>
    </row>
    <row r="2608" spans="11:11" x14ac:dyDescent="0.3">
      <c r="K2608" s="16"/>
    </row>
    <row r="2609" spans="11:11" x14ac:dyDescent="0.3">
      <c r="K2609" s="16"/>
    </row>
    <row r="2610" spans="11:11" x14ac:dyDescent="0.3">
      <c r="K2610" s="16"/>
    </row>
    <row r="2611" spans="11:11" x14ac:dyDescent="0.3">
      <c r="K2611" s="16"/>
    </row>
    <row r="2612" spans="11:11" x14ac:dyDescent="0.3">
      <c r="K2612" s="16"/>
    </row>
    <row r="2613" spans="11:11" x14ac:dyDescent="0.3">
      <c r="K2613" s="16"/>
    </row>
    <row r="2614" spans="11:11" x14ac:dyDescent="0.3">
      <c r="K2614" s="16"/>
    </row>
    <row r="2615" spans="11:11" x14ac:dyDescent="0.3">
      <c r="K2615" s="16"/>
    </row>
    <row r="2616" spans="11:11" x14ac:dyDescent="0.3">
      <c r="K2616" s="16"/>
    </row>
    <row r="2617" spans="11:11" x14ac:dyDescent="0.3">
      <c r="K2617" s="16"/>
    </row>
    <row r="2618" spans="11:11" x14ac:dyDescent="0.3">
      <c r="K2618" s="16"/>
    </row>
    <row r="2619" spans="11:11" x14ac:dyDescent="0.3">
      <c r="K2619" s="16"/>
    </row>
    <row r="2620" spans="11:11" x14ac:dyDescent="0.3">
      <c r="K2620" s="16"/>
    </row>
    <row r="2621" spans="11:11" x14ac:dyDescent="0.3">
      <c r="K2621" s="16"/>
    </row>
    <row r="2622" spans="11:11" x14ac:dyDescent="0.3">
      <c r="K2622" s="16"/>
    </row>
    <row r="2623" spans="11:11" x14ac:dyDescent="0.3">
      <c r="K2623" s="16"/>
    </row>
    <row r="2624" spans="11:11" x14ac:dyDescent="0.3">
      <c r="K2624" s="16"/>
    </row>
    <row r="2625" spans="11:11" x14ac:dyDescent="0.3">
      <c r="K2625" s="16"/>
    </row>
    <row r="2626" spans="11:11" x14ac:dyDescent="0.3">
      <c r="K2626" s="16"/>
    </row>
    <row r="2627" spans="11:11" x14ac:dyDescent="0.3">
      <c r="K2627" s="16"/>
    </row>
    <row r="2628" spans="11:11" x14ac:dyDescent="0.3">
      <c r="K2628" s="16"/>
    </row>
    <row r="2629" spans="11:11" x14ac:dyDescent="0.3">
      <c r="K2629" s="16"/>
    </row>
    <row r="2630" spans="11:11" x14ac:dyDescent="0.3">
      <c r="K2630" s="16"/>
    </row>
    <row r="2631" spans="11:11" x14ac:dyDescent="0.3">
      <c r="K2631" s="16"/>
    </row>
    <row r="2632" spans="11:11" x14ac:dyDescent="0.3">
      <c r="K2632" s="16"/>
    </row>
    <row r="2633" spans="11:11" x14ac:dyDescent="0.3">
      <c r="K2633" s="16"/>
    </row>
    <row r="2634" spans="11:11" x14ac:dyDescent="0.3">
      <c r="K2634" s="16"/>
    </row>
    <row r="2635" spans="11:11" x14ac:dyDescent="0.3">
      <c r="K2635" s="16"/>
    </row>
    <row r="2636" spans="11:11" x14ac:dyDescent="0.3">
      <c r="K2636" s="16"/>
    </row>
    <row r="2637" spans="11:11" x14ac:dyDescent="0.3">
      <c r="K2637" s="16"/>
    </row>
    <row r="2638" spans="11:11" x14ac:dyDescent="0.3">
      <c r="K2638" s="16"/>
    </row>
    <row r="2639" spans="11:11" x14ac:dyDescent="0.3">
      <c r="K2639" s="16"/>
    </row>
    <row r="2640" spans="11:11" x14ac:dyDescent="0.3">
      <c r="K2640" s="16"/>
    </row>
    <row r="2641" spans="11:11" x14ac:dyDescent="0.3">
      <c r="K2641" s="16"/>
    </row>
    <row r="2642" spans="11:11" x14ac:dyDescent="0.3">
      <c r="K2642" s="16"/>
    </row>
    <row r="2643" spans="11:11" x14ac:dyDescent="0.3">
      <c r="K2643" s="16"/>
    </row>
    <row r="2644" spans="11:11" x14ac:dyDescent="0.3">
      <c r="K2644" s="16"/>
    </row>
    <row r="2645" spans="11:11" x14ac:dyDescent="0.3">
      <c r="K2645" s="16"/>
    </row>
    <row r="2646" spans="11:11" x14ac:dyDescent="0.3">
      <c r="K2646" s="16"/>
    </row>
    <row r="2647" spans="11:11" x14ac:dyDescent="0.3">
      <c r="K2647" s="16"/>
    </row>
    <row r="2648" spans="11:11" x14ac:dyDescent="0.3">
      <c r="K2648" s="16"/>
    </row>
    <row r="2649" spans="11:11" x14ac:dyDescent="0.3">
      <c r="K2649" s="16"/>
    </row>
    <row r="2650" spans="11:11" x14ac:dyDescent="0.3">
      <c r="K2650" s="16"/>
    </row>
    <row r="2651" spans="11:11" x14ac:dyDescent="0.3">
      <c r="K2651" s="16"/>
    </row>
    <row r="2652" spans="11:11" x14ac:dyDescent="0.3">
      <c r="K2652" s="16"/>
    </row>
    <row r="2653" spans="11:11" x14ac:dyDescent="0.3">
      <c r="K2653" s="16"/>
    </row>
    <row r="2654" spans="11:11" x14ac:dyDescent="0.3">
      <c r="K2654" s="16"/>
    </row>
    <row r="2655" spans="11:11" x14ac:dyDescent="0.3">
      <c r="K2655" s="16"/>
    </row>
    <row r="2656" spans="11:11" x14ac:dyDescent="0.3">
      <c r="K2656" s="16"/>
    </row>
    <row r="2657" spans="11:11" x14ac:dyDescent="0.3">
      <c r="K2657" s="16"/>
    </row>
    <row r="2658" spans="11:11" x14ac:dyDescent="0.3">
      <c r="K2658" s="16"/>
    </row>
    <row r="2659" spans="11:11" x14ac:dyDescent="0.3">
      <c r="K2659" s="16"/>
    </row>
    <row r="2660" spans="11:11" x14ac:dyDescent="0.3">
      <c r="K2660" s="16"/>
    </row>
    <row r="2661" spans="11:11" x14ac:dyDescent="0.3">
      <c r="K2661" s="16"/>
    </row>
    <row r="2662" spans="11:11" x14ac:dyDescent="0.3">
      <c r="K2662" s="16"/>
    </row>
    <row r="2663" spans="11:11" x14ac:dyDescent="0.3">
      <c r="K2663" s="16"/>
    </row>
    <row r="2664" spans="11:11" x14ac:dyDescent="0.3">
      <c r="K2664" s="16"/>
    </row>
    <row r="2665" spans="11:11" x14ac:dyDescent="0.3">
      <c r="K2665" s="16"/>
    </row>
    <row r="2666" spans="11:11" x14ac:dyDescent="0.3">
      <c r="K2666" s="16"/>
    </row>
    <row r="2667" spans="11:11" x14ac:dyDescent="0.3">
      <c r="K2667" s="16"/>
    </row>
    <row r="2668" spans="11:11" x14ac:dyDescent="0.3">
      <c r="K2668" s="16"/>
    </row>
    <row r="2669" spans="11:11" x14ac:dyDescent="0.3">
      <c r="K2669" s="16"/>
    </row>
    <row r="2670" spans="11:11" x14ac:dyDescent="0.3">
      <c r="K2670" s="16"/>
    </row>
    <row r="2671" spans="11:11" x14ac:dyDescent="0.3">
      <c r="K2671" s="16"/>
    </row>
    <row r="2672" spans="11:11" x14ac:dyDescent="0.3">
      <c r="K2672" s="16"/>
    </row>
    <row r="2673" spans="11:11" x14ac:dyDescent="0.3">
      <c r="K2673" s="16"/>
    </row>
    <row r="2674" spans="11:11" x14ac:dyDescent="0.3">
      <c r="K2674" s="16"/>
    </row>
    <row r="2675" spans="11:11" x14ac:dyDescent="0.3">
      <c r="K2675" s="16"/>
    </row>
    <row r="2676" spans="11:11" x14ac:dyDescent="0.3">
      <c r="K2676" s="16"/>
    </row>
    <row r="2677" spans="11:11" x14ac:dyDescent="0.3">
      <c r="K2677" s="16"/>
    </row>
    <row r="2678" spans="11:11" x14ac:dyDescent="0.3">
      <c r="K2678" s="16"/>
    </row>
    <row r="2679" spans="11:11" x14ac:dyDescent="0.3">
      <c r="K2679" s="16"/>
    </row>
    <row r="2680" spans="11:11" x14ac:dyDescent="0.3">
      <c r="K2680" s="16"/>
    </row>
    <row r="2681" spans="11:11" x14ac:dyDescent="0.3">
      <c r="K2681" s="16"/>
    </row>
    <row r="2682" spans="11:11" x14ac:dyDescent="0.3">
      <c r="K2682" s="16"/>
    </row>
    <row r="2683" spans="11:11" x14ac:dyDescent="0.3">
      <c r="K2683" s="16"/>
    </row>
    <row r="2684" spans="11:11" x14ac:dyDescent="0.3">
      <c r="K2684" s="16"/>
    </row>
    <row r="2685" spans="11:11" x14ac:dyDescent="0.3">
      <c r="K2685" s="16"/>
    </row>
    <row r="2686" spans="11:11" x14ac:dyDescent="0.3">
      <c r="K2686" s="16"/>
    </row>
    <row r="2687" spans="11:11" x14ac:dyDescent="0.3">
      <c r="K2687" s="16"/>
    </row>
    <row r="2688" spans="11:11" x14ac:dyDescent="0.3">
      <c r="K2688" s="16"/>
    </row>
    <row r="2689" spans="11:11" x14ac:dyDescent="0.3">
      <c r="K2689" s="16"/>
    </row>
    <row r="2690" spans="11:11" x14ac:dyDescent="0.3">
      <c r="K2690" s="16"/>
    </row>
    <row r="2691" spans="11:11" x14ac:dyDescent="0.3">
      <c r="K2691" s="16"/>
    </row>
    <row r="2692" spans="11:11" x14ac:dyDescent="0.3">
      <c r="K2692" s="16"/>
    </row>
    <row r="2693" spans="11:11" x14ac:dyDescent="0.3">
      <c r="K2693" s="16"/>
    </row>
    <row r="2694" spans="11:11" x14ac:dyDescent="0.3">
      <c r="K2694" s="16"/>
    </row>
    <row r="2695" spans="11:11" x14ac:dyDescent="0.3">
      <c r="K2695" s="16"/>
    </row>
    <row r="2696" spans="11:11" x14ac:dyDescent="0.3">
      <c r="K2696" s="16"/>
    </row>
    <row r="2697" spans="11:11" x14ac:dyDescent="0.3">
      <c r="K2697" s="16"/>
    </row>
    <row r="2698" spans="11:11" x14ac:dyDescent="0.3">
      <c r="K2698" s="16"/>
    </row>
    <row r="2699" spans="11:11" x14ac:dyDescent="0.3">
      <c r="K2699" s="16"/>
    </row>
    <row r="2700" spans="11:11" x14ac:dyDescent="0.3">
      <c r="K2700" s="16"/>
    </row>
    <row r="2701" spans="11:11" x14ac:dyDescent="0.3">
      <c r="K2701" s="16"/>
    </row>
    <row r="2702" spans="11:11" x14ac:dyDescent="0.3">
      <c r="K2702" s="16"/>
    </row>
    <row r="2703" spans="11:11" x14ac:dyDescent="0.3">
      <c r="K2703" s="16"/>
    </row>
    <row r="2704" spans="11:11" x14ac:dyDescent="0.3">
      <c r="K2704" s="16"/>
    </row>
    <row r="2705" spans="11:11" x14ac:dyDescent="0.3">
      <c r="K2705" s="16"/>
    </row>
    <row r="2706" spans="11:11" x14ac:dyDescent="0.3">
      <c r="K2706" s="16"/>
    </row>
    <row r="2707" spans="11:11" x14ac:dyDescent="0.3">
      <c r="K2707" s="16"/>
    </row>
    <row r="2708" spans="11:11" x14ac:dyDescent="0.3">
      <c r="K2708" s="16"/>
    </row>
    <row r="2709" spans="11:11" x14ac:dyDescent="0.3">
      <c r="K2709" s="16"/>
    </row>
    <row r="2710" spans="11:11" x14ac:dyDescent="0.3">
      <c r="K2710" s="16"/>
    </row>
    <row r="2711" spans="11:11" x14ac:dyDescent="0.3">
      <c r="K2711" s="16"/>
    </row>
    <row r="2712" spans="11:11" x14ac:dyDescent="0.3">
      <c r="K2712" s="16"/>
    </row>
    <row r="2713" spans="11:11" x14ac:dyDescent="0.3">
      <c r="K2713" s="16"/>
    </row>
    <row r="2714" spans="11:11" x14ac:dyDescent="0.3">
      <c r="K2714" s="16"/>
    </row>
    <row r="2715" spans="11:11" x14ac:dyDescent="0.3">
      <c r="K2715" s="16"/>
    </row>
    <row r="2716" spans="11:11" x14ac:dyDescent="0.3">
      <c r="K2716" s="16"/>
    </row>
    <row r="2717" spans="11:11" x14ac:dyDescent="0.3">
      <c r="K2717" s="16"/>
    </row>
    <row r="2718" spans="11:11" x14ac:dyDescent="0.3">
      <c r="K2718" s="16"/>
    </row>
    <row r="2719" spans="11:11" x14ac:dyDescent="0.3">
      <c r="K2719" s="16"/>
    </row>
    <row r="2720" spans="11:11" x14ac:dyDescent="0.3">
      <c r="K2720" s="16"/>
    </row>
    <row r="2721" spans="11:11" x14ac:dyDescent="0.3">
      <c r="K2721" s="16"/>
    </row>
    <row r="2722" spans="11:11" x14ac:dyDescent="0.3">
      <c r="K2722" s="16"/>
    </row>
    <row r="2723" spans="11:11" x14ac:dyDescent="0.3">
      <c r="K2723" s="16"/>
    </row>
    <row r="2724" spans="11:11" x14ac:dyDescent="0.3">
      <c r="K2724" s="16"/>
    </row>
    <row r="2725" spans="11:11" x14ac:dyDescent="0.3">
      <c r="K2725" s="16"/>
    </row>
    <row r="2726" spans="11:11" x14ac:dyDescent="0.3">
      <c r="K2726" s="16"/>
    </row>
    <row r="2727" spans="11:11" x14ac:dyDescent="0.3">
      <c r="K2727" s="16"/>
    </row>
    <row r="2728" spans="11:11" x14ac:dyDescent="0.3">
      <c r="K2728" s="16"/>
    </row>
    <row r="2729" spans="11:11" x14ac:dyDescent="0.3">
      <c r="K2729" s="16"/>
    </row>
    <row r="2730" spans="11:11" x14ac:dyDescent="0.3">
      <c r="K2730" s="16"/>
    </row>
    <row r="2731" spans="11:11" x14ac:dyDescent="0.3">
      <c r="K2731" s="16"/>
    </row>
    <row r="2732" spans="11:11" x14ac:dyDescent="0.3">
      <c r="K2732" s="16"/>
    </row>
    <row r="2733" spans="11:11" x14ac:dyDescent="0.3">
      <c r="K2733" s="16"/>
    </row>
    <row r="2734" spans="11:11" x14ac:dyDescent="0.3">
      <c r="K2734" s="16"/>
    </row>
    <row r="2735" spans="11:11" x14ac:dyDescent="0.3">
      <c r="K2735" s="16"/>
    </row>
    <row r="2736" spans="11:11" x14ac:dyDescent="0.3">
      <c r="K2736" s="16"/>
    </row>
    <row r="2737" spans="11:11" x14ac:dyDescent="0.3">
      <c r="K2737" s="16"/>
    </row>
    <row r="2738" spans="11:11" x14ac:dyDescent="0.3">
      <c r="K2738" s="16"/>
    </row>
    <row r="2739" spans="11:11" x14ac:dyDescent="0.3">
      <c r="K2739" s="16"/>
    </row>
    <row r="2740" spans="11:11" x14ac:dyDescent="0.3">
      <c r="K2740" s="16"/>
    </row>
    <row r="2741" spans="11:11" x14ac:dyDescent="0.3">
      <c r="K2741" s="16"/>
    </row>
    <row r="2742" spans="11:11" x14ac:dyDescent="0.3">
      <c r="K2742" s="16"/>
    </row>
    <row r="2743" spans="11:11" x14ac:dyDescent="0.3">
      <c r="K2743" s="16"/>
    </row>
    <row r="2744" spans="11:11" x14ac:dyDescent="0.3">
      <c r="K2744" s="16"/>
    </row>
    <row r="2745" spans="11:11" x14ac:dyDescent="0.3">
      <c r="K2745" s="16"/>
    </row>
    <row r="2746" spans="11:11" x14ac:dyDescent="0.3">
      <c r="K2746" s="16"/>
    </row>
    <row r="2747" spans="11:11" x14ac:dyDescent="0.3">
      <c r="K2747" s="16"/>
    </row>
    <row r="2748" spans="11:11" x14ac:dyDescent="0.3">
      <c r="K2748" s="16"/>
    </row>
    <row r="2749" spans="11:11" x14ac:dyDescent="0.3">
      <c r="K2749" s="16"/>
    </row>
    <row r="2750" spans="11:11" x14ac:dyDescent="0.3">
      <c r="K2750" s="16"/>
    </row>
    <row r="2751" spans="11:11" x14ac:dyDescent="0.3">
      <c r="K2751" s="16"/>
    </row>
    <row r="2752" spans="11:11" x14ac:dyDescent="0.3">
      <c r="K2752" s="16"/>
    </row>
    <row r="2753" spans="11:11" x14ac:dyDescent="0.3">
      <c r="K2753" s="16"/>
    </row>
    <row r="2754" spans="11:11" x14ac:dyDescent="0.3">
      <c r="K2754" s="16"/>
    </row>
    <row r="2755" spans="11:11" x14ac:dyDescent="0.3">
      <c r="K2755" s="16"/>
    </row>
    <row r="2756" spans="11:11" x14ac:dyDescent="0.3">
      <c r="K2756" s="16"/>
    </row>
    <row r="2757" spans="11:11" x14ac:dyDescent="0.3">
      <c r="K2757" s="16"/>
    </row>
    <row r="2758" spans="11:11" x14ac:dyDescent="0.3">
      <c r="K2758" s="16"/>
    </row>
    <row r="2759" spans="11:11" x14ac:dyDescent="0.3">
      <c r="K2759" s="16"/>
    </row>
    <row r="2760" spans="11:11" x14ac:dyDescent="0.3">
      <c r="K2760" s="16"/>
    </row>
    <row r="2761" spans="11:11" x14ac:dyDescent="0.3">
      <c r="K2761" s="16"/>
    </row>
    <row r="2762" spans="11:11" x14ac:dyDescent="0.3">
      <c r="K2762" s="16"/>
    </row>
    <row r="2763" spans="11:11" x14ac:dyDescent="0.3">
      <c r="K2763" s="16"/>
    </row>
    <row r="2764" spans="11:11" x14ac:dyDescent="0.3">
      <c r="K2764" s="16"/>
    </row>
    <row r="2765" spans="11:11" x14ac:dyDescent="0.3">
      <c r="K2765" s="16"/>
    </row>
    <row r="2766" spans="11:11" x14ac:dyDescent="0.3">
      <c r="K2766" s="16"/>
    </row>
    <row r="2767" spans="11:11" x14ac:dyDescent="0.3">
      <c r="K2767" s="16"/>
    </row>
    <row r="2768" spans="11:11" x14ac:dyDescent="0.3">
      <c r="K2768" s="16"/>
    </row>
    <row r="2769" spans="11:11" x14ac:dyDescent="0.3">
      <c r="K2769" s="16"/>
    </row>
    <row r="2770" spans="11:11" x14ac:dyDescent="0.3">
      <c r="K2770" s="16"/>
    </row>
    <row r="2771" spans="11:11" x14ac:dyDescent="0.3">
      <c r="K2771" s="16"/>
    </row>
    <row r="2772" spans="11:11" x14ac:dyDescent="0.3">
      <c r="K2772" s="16"/>
    </row>
    <row r="2773" spans="11:11" x14ac:dyDescent="0.3">
      <c r="K2773" s="16"/>
    </row>
    <row r="2774" spans="11:11" x14ac:dyDescent="0.3">
      <c r="K2774" s="16"/>
    </row>
    <row r="2775" spans="11:11" x14ac:dyDescent="0.3">
      <c r="K2775" s="16"/>
    </row>
    <row r="2776" spans="11:11" x14ac:dyDescent="0.3">
      <c r="K2776" s="16"/>
    </row>
    <row r="2777" spans="11:11" x14ac:dyDescent="0.3">
      <c r="K2777" s="16"/>
    </row>
    <row r="2778" spans="11:11" x14ac:dyDescent="0.3">
      <c r="K2778" s="16"/>
    </row>
    <row r="2779" spans="11:11" x14ac:dyDescent="0.3">
      <c r="K2779" s="16"/>
    </row>
    <row r="2780" spans="11:11" x14ac:dyDescent="0.3">
      <c r="K2780" s="16"/>
    </row>
    <row r="2781" spans="11:11" x14ac:dyDescent="0.3">
      <c r="K2781" s="16"/>
    </row>
    <row r="2782" spans="11:11" x14ac:dyDescent="0.3">
      <c r="K2782" s="16"/>
    </row>
    <row r="2783" spans="11:11" x14ac:dyDescent="0.3">
      <c r="K2783" s="16"/>
    </row>
    <row r="2784" spans="11:11" x14ac:dyDescent="0.3">
      <c r="K2784" s="16"/>
    </row>
    <row r="2785" spans="11:11" x14ac:dyDescent="0.3">
      <c r="K2785" s="16"/>
    </row>
    <row r="2786" spans="11:11" x14ac:dyDescent="0.3">
      <c r="K2786" s="16"/>
    </row>
    <row r="2787" spans="11:11" x14ac:dyDescent="0.3">
      <c r="K2787" s="16"/>
    </row>
    <row r="2788" spans="11:11" x14ac:dyDescent="0.3">
      <c r="K2788" s="16"/>
    </row>
    <row r="2789" spans="11:11" x14ac:dyDescent="0.3">
      <c r="K2789" s="16"/>
    </row>
    <row r="2790" spans="11:11" x14ac:dyDescent="0.3">
      <c r="K2790" s="16"/>
    </row>
    <row r="2791" spans="11:11" x14ac:dyDescent="0.3">
      <c r="K2791" s="16"/>
    </row>
    <row r="2792" spans="11:11" x14ac:dyDescent="0.3">
      <c r="K2792" s="16"/>
    </row>
    <row r="2793" spans="11:11" x14ac:dyDescent="0.3">
      <c r="K2793" s="16"/>
    </row>
    <row r="2794" spans="11:11" x14ac:dyDescent="0.3">
      <c r="K2794" s="16"/>
    </row>
    <row r="2795" spans="11:11" x14ac:dyDescent="0.3">
      <c r="K2795" s="16"/>
    </row>
    <row r="2796" spans="11:11" x14ac:dyDescent="0.3">
      <c r="K2796" s="16"/>
    </row>
    <row r="2797" spans="11:11" x14ac:dyDescent="0.3">
      <c r="K2797" s="16"/>
    </row>
    <row r="2798" spans="11:11" x14ac:dyDescent="0.3">
      <c r="K2798" s="16"/>
    </row>
    <row r="2799" spans="11:11" x14ac:dyDescent="0.3">
      <c r="K2799" s="16"/>
    </row>
    <row r="2800" spans="11:11" x14ac:dyDescent="0.3">
      <c r="K2800" s="16"/>
    </row>
    <row r="2801" spans="11:11" x14ac:dyDescent="0.3">
      <c r="K2801" s="16"/>
    </row>
    <row r="2802" spans="11:11" x14ac:dyDescent="0.3">
      <c r="K2802" s="16"/>
    </row>
    <row r="2803" spans="11:11" x14ac:dyDescent="0.3">
      <c r="K2803" s="16"/>
    </row>
    <row r="2804" spans="11:11" x14ac:dyDescent="0.3">
      <c r="K2804" s="16"/>
    </row>
    <row r="2805" spans="11:11" x14ac:dyDescent="0.3">
      <c r="K2805" s="16"/>
    </row>
    <row r="2806" spans="11:11" x14ac:dyDescent="0.3">
      <c r="K2806" s="16"/>
    </row>
    <row r="2807" spans="11:11" x14ac:dyDescent="0.3">
      <c r="K2807" s="16"/>
    </row>
    <row r="2808" spans="11:11" x14ac:dyDescent="0.3">
      <c r="K2808" s="16"/>
    </row>
    <row r="2809" spans="11:11" x14ac:dyDescent="0.3">
      <c r="K2809" s="16"/>
    </row>
    <row r="2810" spans="11:11" x14ac:dyDescent="0.3">
      <c r="K2810" s="16"/>
    </row>
    <row r="2811" spans="11:11" x14ac:dyDescent="0.3">
      <c r="K2811" s="16"/>
    </row>
    <row r="2812" spans="11:11" x14ac:dyDescent="0.3">
      <c r="K2812" s="16"/>
    </row>
    <row r="2813" spans="11:11" x14ac:dyDescent="0.3">
      <c r="K2813" s="16"/>
    </row>
    <row r="2814" spans="11:11" x14ac:dyDescent="0.3">
      <c r="K2814" s="16"/>
    </row>
    <row r="2815" spans="11:11" x14ac:dyDescent="0.3">
      <c r="K2815" s="16"/>
    </row>
    <row r="2816" spans="11:11" x14ac:dyDescent="0.3">
      <c r="K2816" s="16"/>
    </row>
    <row r="2817" spans="11:11" x14ac:dyDescent="0.3">
      <c r="K2817" s="16"/>
    </row>
    <row r="2818" spans="11:11" x14ac:dyDescent="0.3">
      <c r="K2818" s="16"/>
    </row>
    <row r="2819" spans="11:11" x14ac:dyDescent="0.3">
      <c r="K2819" s="16"/>
    </row>
    <row r="2820" spans="11:11" x14ac:dyDescent="0.3">
      <c r="K2820" s="16"/>
    </row>
    <row r="2821" spans="11:11" x14ac:dyDescent="0.3">
      <c r="K2821" s="16"/>
    </row>
    <row r="2822" spans="11:11" x14ac:dyDescent="0.3">
      <c r="K2822" s="16"/>
    </row>
    <row r="2823" spans="11:11" x14ac:dyDescent="0.3">
      <c r="K2823" s="16"/>
    </row>
    <row r="2824" spans="11:11" x14ac:dyDescent="0.3">
      <c r="K2824" s="16"/>
    </row>
    <row r="2825" spans="11:11" x14ac:dyDescent="0.3">
      <c r="K2825" s="16"/>
    </row>
    <row r="2826" spans="11:11" x14ac:dyDescent="0.3">
      <c r="K2826" s="16"/>
    </row>
    <row r="2827" spans="11:11" x14ac:dyDescent="0.3">
      <c r="K2827" s="16"/>
    </row>
    <row r="2828" spans="11:11" x14ac:dyDescent="0.3">
      <c r="K2828" s="16"/>
    </row>
    <row r="2829" spans="11:11" x14ac:dyDescent="0.3">
      <c r="K2829" s="16"/>
    </row>
    <row r="2830" spans="11:11" x14ac:dyDescent="0.3">
      <c r="K2830" s="16"/>
    </row>
    <row r="2831" spans="11:11" x14ac:dyDescent="0.3">
      <c r="K2831" s="16"/>
    </row>
    <row r="2832" spans="11:11" x14ac:dyDescent="0.3">
      <c r="K2832" s="16"/>
    </row>
    <row r="2833" spans="11:11" x14ac:dyDescent="0.3">
      <c r="K2833" s="16"/>
    </row>
    <row r="2834" spans="11:11" x14ac:dyDescent="0.3">
      <c r="K2834" s="16"/>
    </row>
    <row r="2835" spans="11:11" x14ac:dyDescent="0.3">
      <c r="K2835" s="16"/>
    </row>
    <row r="2836" spans="11:11" x14ac:dyDescent="0.3">
      <c r="K2836" s="16"/>
    </row>
    <row r="2837" spans="11:11" x14ac:dyDescent="0.3">
      <c r="K2837" s="16"/>
    </row>
    <row r="2838" spans="11:11" x14ac:dyDescent="0.3">
      <c r="K2838" s="16"/>
    </row>
    <row r="2839" spans="11:11" x14ac:dyDescent="0.3">
      <c r="K2839" s="16"/>
    </row>
    <row r="2840" spans="11:11" x14ac:dyDescent="0.3">
      <c r="K2840" s="16"/>
    </row>
    <row r="2841" spans="11:11" x14ac:dyDescent="0.3">
      <c r="K2841" s="16"/>
    </row>
    <row r="2842" spans="11:11" x14ac:dyDescent="0.3">
      <c r="K2842" s="16"/>
    </row>
    <row r="2843" spans="11:11" x14ac:dyDescent="0.3">
      <c r="K2843" s="16"/>
    </row>
    <row r="2844" spans="11:11" x14ac:dyDescent="0.3">
      <c r="K2844" s="16"/>
    </row>
    <row r="2845" spans="11:11" x14ac:dyDescent="0.3">
      <c r="K2845" s="16"/>
    </row>
    <row r="2846" spans="11:11" x14ac:dyDescent="0.3">
      <c r="K2846" s="16"/>
    </row>
    <row r="2847" spans="11:11" x14ac:dyDescent="0.3">
      <c r="K2847" s="16"/>
    </row>
    <row r="2848" spans="11:11" x14ac:dyDescent="0.3">
      <c r="K2848" s="16"/>
    </row>
    <row r="2849" spans="11:11" x14ac:dyDescent="0.3">
      <c r="K2849" s="16"/>
    </row>
    <row r="2850" spans="11:11" x14ac:dyDescent="0.3">
      <c r="K2850" s="16"/>
    </row>
    <row r="2851" spans="11:11" x14ac:dyDescent="0.3">
      <c r="K2851" s="16"/>
    </row>
    <row r="2852" spans="11:11" x14ac:dyDescent="0.3">
      <c r="K2852" s="16"/>
    </row>
    <row r="2853" spans="11:11" x14ac:dyDescent="0.3">
      <c r="K2853" s="16"/>
    </row>
    <row r="2854" spans="11:11" x14ac:dyDescent="0.3">
      <c r="K2854" s="16"/>
    </row>
    <row r="2855" spans="11:11" x14ac:dyDescent="0.3">
      <c r="K2855" s="16"/>
    </row>
    <row r="2856" spans="11:11" x14ac:dyDescent="0.3">
      <c r="K2856" s="16"/>
    </row>
    <row r="2857" spans="11:11" x14ac:dyDescent="0.3">
      <c r="K2857" s="16"/>
    </row>
    <row r="2858" spans="11:11" x14ac:dyDescent="0.3">
      <c r="K2858" s="16"/>
    </row>
    <row r="2859" spans="11:11" x14ac:dyDescent="0.3">
      <c r="K2859" s="16"/>
    </row>
    <row r="2860" spans="11:11" x14ac:dyDescent="0.3">
      <c r="K2860" s="16"/>
    </row>
    <row r="2861" spans="11:11" x14ac:dyDescent="0.3">
      <c r="K2861" s="16"/>
    </row>
    <row r="2862" spans="11:11" x14ac:dyDescent="0.3">
      <c r="K2862" s="16"/>
    </row>
    <row r="2863" spans="11:11" x14ac:dyDescent="0.3">
      <c r="K2863" s="16"/>
    </row>
    <row r="2864" spans="11:11" x14ac:dyDescent="0.3">
      <c r="K2864" s="16"/>
    </row>
    <row r="2865" spans="11:11" x14ac:dyDescent="0.3">
      <c r="K2865" s="16"/>
    </row>
    <row r="2866" spans="11:11" x14ac:dyDescent="0.3">
      <c r="K2866" s="16"/>
    </row>
    <row r="2867" spans="11:11" x14ac:dyDescent="0.3">
      <c r="K2867" s="16"/>
    </row>
    <row r="2868" spans="11:11" x14ac:dyDescent="0.3">
      <c r="K2868" s="16"/>
    </row>
    <row r="2869" spans="11:11" x14ac:dyDescent="0.3">
      <c r="K2869" s="16"/>
    </row>
    <row r="2870" spans="11:11" x14ac:dyDescent="0.3">
      <c r="K2870" s="16"/>
    </row>
    <row r="2871" spans="11:11" x14ac:dyDescent="0.3">
      <c r="K2871" s="16"/>
    </row>
    <row r="2872" spans="11:11" x14ac:dyDescent="0.3">
      <c r="K2872" s="16"/>
    </row>
    <row r="2873" spans="11:11" x14ac:dyDescent="0.3">
      <c r="K2873" s="16"/>
    </row>
    <row r="2874" spans="11:11" x14ac:dyDescent="0.3">
      <c r="K2874" s="16"/>
    </row>
    <row r="2875" spans="11:11" x14ac:dyDescent="0.3">
      <c r="K2875" s="16"/>
    </row>
    <row r="2876" spans="11:11" x14ac:dyDescent="0.3">
      <c r="K2876" s="16"/>
    </row>
    <row r="2877" spans="11:11" x14ac:dyDescent="0.3">
      <c r="K2877" s="16"/>
    </row>
    <row r="2878" spans="11:11" x14ac:dyDescent="0.3">
      <c r="K2878" s="16"/>
    </row>
    <row r="2879" spans="11:11" x14ac:dyDescent="0.3">
      <c r="K2879" s="16"/>
    </row>
    <row r="2880" spans="11:11" x14ac:dyDescent="0.3">
      <c r="K2880" s="16"/>
    </row>
    <row r="2881" spans="11:11" x14ac:dyDescent="0.3">
      <c r="K2881" s="16"/>
    </row>
    <row r="2882" spans="11:11" x14ac:dyDescent="0.3">
      <c r="K2882" s="16"/>
    </row>
    <row r="2883" spans="11:11" x14ac:dyDescent="0.3">
      <c r="K2883" s="16"/>
    </row>
    <row r="2884" spans="11:11" x14ac:dyDescent="0.3">
      <c r="K2884" s="16"/>
    </row>
    <row r="2885" spans="11:11" x14ac:dyDescent="0.3">
      <c r="K2885" s="16"/>
    </row>
    <row r="2886" spans="11:11" x14ac:dyDescent="0.3">
      <c r="K2886" s="16"/>
    </row>
    <row r="2887" spans="11:11" x14ac:dyDescent="0.3">
      <c r="K2887" s="16"/>
    </row>
    <row r="2888" spans="11:11" x14ac:dyDescent="0.3">
      <c r="K2888" s="16"/>
    </row>
    <row r="2889" spans="11:11" x14ac:dyDescent="0.3">
      <c r="K2889" s="16"/>
    </row>
    <row r="2890" spans="11:11" x14ac:dyDescent="0.3">
      <c r="K2890" s="16"/>
    </row>
    <row r="2891" spans="11:11" x14ac:dyDescent="0.3">
      <c r="K2891" s="16"/>
    </row>
    <row r="2892" spans="11:11" x14ac:dyDescent="0.3">
      <c r="K2892" s="16"/>
    </row>
    <row r="2893" spans="11:11" x14ac:dyDescent="0.3">
      <c r="K2893" s="16"/>
    </row>
    <row r="2894" spans="11:11" x14ac:dyDescent="0.3">
      <c r="K2894" s="16"/>
    </row>
    <row r="2895" spans="11:11" x14ac:dyDescent="0.3">
      <c r="K2895" s="16"/>
    </row>
    <row r="2896" spans="11:11" x14ac:dyDescent="0.3">
      <c r="K2896" s="16"/>
    </row>
    <row r="2897" spans="11:11" x14ac:dyDescent="0.3">
      <c r="K2897" s="16"/>
    </row>
    <row r="2898" spans="11:11" x14ac:dyDescent="0.3">
      <c r="K2898" s="16"/>
    </row>
    <row r="2899" spans="11:11" x14ac:dyDescent="0.3">
      <c r="K2899" s="16"/>
    </row>
    <row r="2900" spans="11:11" x14ac:dyDescent="0.3">
      <c r="K2900" s="16"/>
    </row>
    <row r="2901" spans="11:11" x14ac:dyDescent="0.3">
      <c r="K2901" s="16"/>
    </row>
    <row r="2902" spans="11:11" x14ac:dyDescent="0.3">
      <c r="K2902" s="16"/>
    </row>
    <row r="2903" spans="11:11" x14ac:dyDescent="0.3">
      <c r="K2903" s="16"/>
    </row>
    <row r="2904" spans="11:11" x14ac:dyDescent="0.3">
      <c r="K2904" s="16"/>
    </row>
    <row r="2905" spans="11:11" x14ac:dyDescent="0.3">
      <c r="K2905" s="16"/>
    </row>
    <row r="2906" spans="11:11" x14ac:dyDescent="0.3">
      <c r="K2906" s="16"/>
    </row>
    <row r="2907" spans="11:11" x14ac:dyDescent="0.3">
      <c r="K2907" s="16"/>
    </row>
    <row r="2908" spans="11:11" x14ac:dyDescent="0.3">
      <c r="K2908" s="16"/>
    </row>
    <row r="2909" spans="11:11" x14ac:dyDescent="0.3">
      <c r="K2909" s="16"/>
    </row>
    <row r="2910" spans="11:11" x14ac:dyDescent="0.3">
      <c r="K2910" s="16"/>
    </row>
    <row r="2911" spans="11:11" x14ac:dyDescent="0.3">
      <c r="K2911" s="16"/>
    </row>
    <row r="2912" spans="11:11" x14ac:dyDescent="0.3">
      <c r="K2912" s="16"/>
    </row>
    <row r="2913" spans="11:11" x14ac:dyDescent="0.3">
      <c r="K2913" s="16"/>
    </row>
    <row r="2914" spans="11:11" x14ac:dyDescent="0.3">
      <c r="K2914" s="16"/>
    </row>
    <row r="2915" spans="11:11" x14ac:dyDescent="0.3">
      <c r="K2915" s="16"/>
    </row>
    <row r="2916" spans="11:11" x14ac:dyDescent="0.3">
      <c r="K2916" s="16"/>
    </row>
    <row r="2917" spans="11:11" x14ac:dyDescent="0.3">
      <c r="K2917" s="16"/>
    </row>
    <row r="2918" spans="11:11" x14ac:dyDescent="0.3">
      <c r="K2918" s="16"/>
    </row>
    <row r="2919" spans="11:11" x14ac:dyDescent="0.3">
      <c r="K2919" s="16"/>
    </row>
    <row r="2920" spans="11:11" x14ac:dyDescent="0.3">
      <c r="K2920" s="16"/>
    </row>
    <row r="2921" spans="11:11" x14ac:dyDescent="0.3">
      <c r="K2921" s="16"/>
    </row>
    <row r="2922" spans="11:11" x14ac:dyDescent="0.3">
      <c r="K2922" s="16"/>
    </row>
    <row r="2923" spans="11:11" x14ac:dyDescent="0.3">
      <c r="K2923" s="16"/>
    </row>
    <row r="2924" spans="11:11" x14ac:dyDescent="0.3">
      <c r="K2924" s="16"/>
    </row>
    <row r="2925" spans="11:11" x14ac:dyDescent="0.3">
      <c r="K2925" s="16"/>
    </row>
    <row r="2926" spans="11:11" x14ac:dyDescent="0.3">
      <c r="K2926" s="16"/>
    </row>
    <row r="2927" spans="11:11" x14ac:dyDescent="0.3">
      <c r="K2927" s="16"/>
    </row>
    <row r="2928" spans="11:11" x14ac:dyDescent="0.3">
      <c r="K2928" s="16"/>
    </row>
    <row r="2929" spans="11:11" x14ac:dyDescent="0.3">
      <c r="K2929" s="16"/>
    </row>
    <row r="2930" spans="11:11" x14ac:dyDescent="0.3">
      <c r="K2930" s="16"/>
    </row>
    <row r="2931" spans="11:11" x14ac:dyDescent="0.3">
      <c r="K2931" s="16"/>
    </row>
    <row r="2932" spans="11:11" x14ac:dyDescent="0.3">
      <c r="K2932" s="16"/>
    </row>
    <row r="2933" spans="11:11" x14ac:dyDescent="0.3">
      <c r="K2933" s="16"/>
    </row>
    <row r="2934" spans="11:11" x14ac:dyDescent="0.3">
      <c r="K2934" s="16"/>
    </row>
    <row r="2935" spans="11:11" x14ac:dyDescent="0.3">
      <c r="K2935" s="16"/>
    </row>
    <row r="2936" spans="11:11" x14ac:dyDescent="0.3">
      <c r="K2936" s="16"/>
    </row>
    <row r="2937" spans="11:11" x14ac:dyDescent="0.3">
      <c r="K2937" s="16"/>
    </row>
    <row r="2938" spans="11:11" x14ac:dyDescent="0.3">
      <c r="K2938" s="16"/>
    </row>
    <row r="2939" spans="11:11" x14ac:dyDescent="0.3">
      <c r="K2939" s="16"/>
    </row>
    <row r="2940" spans="11:11" x14ac:dyDescent="0.3">
      <c r="K2940" s="16"/>
    </row>
    <row r="2941" spans="11:11" x14ac:dyDescent="0.3">
      <c r="K2941" s="16"/>
    </row>
    <row r="2942" spans="11:11" x14ac:dyDescent="0.3">
      <c r="K2942" s="16"/>
    </row>
    <row r="2943" spans="11:11" x14ac:dyDescent="0.3">
      <c r="K2943" s="16"/>
    </row>
    <row r="2944" spans="11:11" x14ac:dyDescent="0.3">
      <c r="K2944" s="16"/>
    </row>
    <row r="2945" spans="11:11" x14ac:dyDescent="0.3">
      <c r="K2945" s="16"/>
    </row>
    <row r="2946" spans="11:11" x14ac:dyDescent="0.3">
      <c r="K2946" s="16"/>
    </row>
    <row r="2947" spans="11:11" x14ac:dyDescent="0.3">
      <c r="K2947" s="16"/>
    </row>
    <row r="2948" spans="11:11" x14ac:dyDescent="0.3">
      <c r="K2948" s="16"/>
    </row>
    <row r="2949" spans="11:11" x14ac:dyDescent="0.3">
      <c r="K2949" s="16"/>
    </row>
    <row r="2950" spans="11:11" x14ac:dyDescent="0.3">
      <c r="K2950" s="16"/>
    </row>
    <row r="2951" spans="11:11" x14ac:dyDescent="0.3">
      <c r="K2951" s="16"/>
    </row>
    <row r="2952" spans="11:11" x14ac:dyDescent="0.3">
      <c r="K2952" s="16"/>
    </row>
    <row r="2953" spans="11:11" x14ac:dyDescent="0.3">
      <c r="K2953" s="16"/>
    </row>
    <row r="2954" spans="11:11" x14ac:dyDescent="0.3">
      <c r="K2954" s="16"/>
    </row>
    <row r="2955" spans="11:11" x14ac:dyDescent="0.3">
      <c r="K2955" s="16"/>
    </row>
    <row r="2956" spans="11:11" x14ac:dyDescent="0.3">
      <c r="K2956" s="16"/>
    </row>
    <row r="2957" spans="11:11" x14ac:dyDescent="0.3">
      <c r="K2957" s="16"/>
    </row>
    <row r="2958" spans="11:11" x14ac:dyDescent="0.3">
      <c r="K2958" s="16"/>
    </row>
    <row r="2959" spans="11:11" x14ac:dyDescent="0.3">
      <c r="K2959" s="16"/>
    </row>
    <row r="2960" spans="11:11" x14ac:dyDescent="0.3">
      <c r="K2960" s="16"/>
    </row>
    <row r="2961" spans="11:11" x14ac:dyDescent="0.3">
      <c r="K2961" s="16"/>
    </row>
    <row r="2962" spans="11:11" x14ac:dyDescent="0.3">
      <c r="K2962" s="16"/>
    </row>
    <row r="2963" spans="11:11" x14ac:dyDescent="0.3">
      <c r="K2963" s="16"/>
    </row>
    <row r="2964" spans="11:11" x14ac:dyDescent="0.3">
      <c r="K2964" s="16"/>
    </row>
    <row r="2965" spans="11:11" x14ac:dyDescent="0.3">
      <c r="K2965" s="16"/>
    </row>
    <row r="2966" spans="11:11" x14ac:dyDescent="0.3">
      <c r="K2966" s="16"/>
    </row>
    <row r="2967" spans="11:11" x14ac:dyDescent="0.3">
      <c r="K2967" s="16"/>
    </row>
    <row r="2968" spans="11:11" x14ac:dyDescent="0.3">
      <c r="K2968" s="16"/>
    </row>
    <row r="2969" spans="11:11" x14ac:dyDescent="0.3">
      <c r="K2969" s="16"/>
    </row>
    <row r="2970" spans="11:11" x14ac:dyDescent="0.3">
      <c r="K2970" s="16"/>
    </row>
    <row r="2971" spans="11:11" x14ac:dyDescent="0.3">
      <c r="K2971" s="16"/>
    </row>
    <row r="2972" spans="11:11" x14ac:dyDescent="0.3">
      <c r="K2972" s="16"/>
    </row>
    <row r="2973" spans="11:11" x14ac:dyDescent="0.3">
      <c r="K2973" s="16"/>
    </row>
    <row r="2974" spans="11:11" x14ac:dyDescent="0.3">
      <c r="K2974" s="16"/>
    </row>
    <row r="2975" spans="11:11" x14ac:dyDescent="0.3">
      <c r="K2975" s="16"/>
    </row>
    <row r="2976" spans="11:11" x14ac:dyDescent="0.3">
      <c r="K2976" s="16"/>
    </row>
    <row r="2977" spans="11:11" x14ac:dyDescent="0.3">
      <c r="K2977" s="16"/>
    </row>
    <row r="2978" spans="11:11" x14ac:dyDescent="0.3">
      <c r="K2978" s="16"/>
    </row>
    <row r="2979" spans="11:11" x14ac:dyDescent="0.3">
      <c r="K2979" s="16"/>
    </row>
    <row r="2980" spans="11:11" x14ac:dyDescent="0.3">
      <c r="K2980" s="16"/>
    </row>
    <row r="2981" spans="11:11" x14ac:dyDescent="0.3">
      <c r="K2981" s="16"/>
    </row>
    <row r="2982" spans="11:11" x14ac:dyDescent="0.3">
      <c r="K2982" s="16"/>
    </row>
    <row r="2983" spans="11:11" x14ac:dyDescent="0.3">
      <c r="K2983" s="16"/>
    </row>
    <row r="2984" spans="11:11" x14ac:dyDescent="0.3">
      <c r="K2984" s="16"/>
    </row>
    <row r="2985" spans="11:11" x14ac:dyDescent="0.3">
      <c r="K2985" s="16"/>
    </row>
    <row r="2986" spans="11:11" x14ac:dyDescent="0.3">
      <c r="K2986" s="16"/>
    </row>
    <row r="2987" spans="11:11" x14ac:dyDescent="0.3">
      <c r="K2987" s="16"/>
    </row>
    <row r="2988" spans="11:11" x14ac:dyDescent="0.3">
      <c r="K2988" s="16"/>
    </row>
    <row r="2989" spans="11:11" x14ac:dyDescent="0.3">
      <c r="K2989" s="16"/>
    </row>
    <row r="2990" spans="11:11" x14ac:dyDescent="0.3">
      <c r="K2990" s="16"/>
    </row>
    <row r="2991" spans="11:11" x14ac:dyDescent="0.3">
      <c r="K2991" s="16"/>
    </row>
    <row r="2992" spans="11:11" x14ac:dyDescent="0.3">
      <c r="K2992" s="16"/>
    </row>
    <row r="2993" spans="11:11" x14ac:dyDescent="0.3">
      <c r="K2993" s="16"/>
    </row>
    <row r="2994" spans="11:11" x14ac:dyDescent="0.3">
      <c r="K2994" s="16"/>
    </row>
    <row r="2995" spans="11:11" x14ac:dyDescent="0.3">
      <c r="K2995" s="16"/>
    </row>
    <row r="2996" spans="11:11" x14ac:dyDescent="0.3">
      <c r="K2996" s="16"/>
    </row>
    <row r="2997" spans="11:11" x14ac:dyDescent="0.3">
      <c r="K2997" s="16"/>
    </row>
    <row r="2998" spans="11:11" x14ac:dyDescent="0.3">
      <c r="K2998" s="16"/>
    </row>
    <row r="2999" spans="11:11" x14ac:dyDescent="0.3">
      <c r="K2999" s="16"/>
    </row>
    <row r="3000" spans="11:11" x14ac:dyDescent="0.3">
      <c r="K3000" s="16"/>
    </row>
    <row r="3001" spans="11:11" x14ac:dyDescent="0.3">
      <c r="K3001" s="16"/>
    </row>
    <row r="3002" spans="11:11" x14ac:dyDescent="0.3">
      <c r="K3002" s="16"/>
    </row>
    <row r="3003" spans="11:11" x14ac:dyDescent="0.3">
      <c r="K3003" s="16"/>
    </row>
    <row r="3004" spans="11:11" x14ac:dyDescent="0.3">
      <c r="K3004" s="16"/>
    </row>
    <row r="3005" spans="11:11" x14ac:dyDescent="0.3">
      <c r="K3005" s="16"/>
    </row>
    <row r="3006" spans="11:11" x14ac:dyDescent="0.3">
      <c r="K3006" s="16"/>
    </row>
    <row r="3007" spans="11:11" x14ac:dyDescent="0.3">
      <c r="K3007" s="16"/>
    </row>
    <row r="3008" spans="11:11" x14ac:dyDescent="0.3">
      <c r="K3008" s="16"/>
    </row>
    <row r="3009" spans="11:11" x14ac:dyDescent="0.3">
      <c r="K3009" s="16"/>
    </row>
    <row r="3010" spans="11:11" x14ac:dyDescent="0.3">
      <c r="K3010" s="16"/>
    </row>
    <row r="3011" spans="11:11" x14ac:dyDescent="0.3">
      <c r="K3011" s="16"/>
    </row>
    <row r="3012" spans="11:11" x14ac:dyDescent="0.3">
      <c r="K3012" s="16"/>
    </row>
    <row r="3013" spans="11:11" x14ac:dyDescent="0.3">
      <c r="K3013" s="16"/>
    </row>
    <row r="3014" spans="11:11" x14ac:dyDescent="0.3">
      <c r="K3014" s="16"/>
    </row>
    <row r="3015" spans="11:11" x14ac:dyDescent="0.3">
      <c r="K3015" s="16"/>
    </row>
    <row r="3016" spans="11:11" x14ac:dyDescent="0.3">
      <c r="K3016" s="16"/>
    </row>
    <row r="3017" spans="11:11" x14ac:dyDescent="0.3">
      <c r="K3017" s="16"/>
    </row>
    <row r="3018" spans="11:11" x14ac:dyDescent="0.3">
      <c r="K3018" s="16"/>
    </row>
    <row r="3019" spans="11:11" x14ac:dyDescent="0.3">
      <c r="K3019" s="16"/>
    </row>
    <row r="3020" spans="11:11" x14ac:dyDescent="0.3">
      <c r="K3020" s="16"/>
    </row>
    <row r="3021" spans="11:11" x14ac:dyDescent="0.3">
      <c r="K3021" s="16"/>
    </row>
    <row r="3022" spans="11:11" x14ac:dyDescent="0.3">
      <c r="K3022" s="16"/>
    </row>
    <row r="3023" spans="11:11" x14ac:dyDescent="0.3">
      <c r="K3023" s="16"/>
    </row>
    <row r="3024" spans="11:11" x14ac:dyDescent="0.3">
      <c r="K3024" s="16"/>
    </row>
    <row r="3025" spans="11:11" x14ac:dyDescent="0.3">
      <c r="K3025" s="16"/>
    </row>
    <row r="3026" spans="11:11" x14ac:dyDescent="0.3">
      <c r="K3026" s="16"/>
    </row>
    <row r="3027" spans="11:11" x14ac:dyDescent="0.3">
      <c r="K3027" s="16"/>
    </row>
    <row r="3028" spans="11:11" x14ac:dyDescent="0.3">
      <c r="K3028" s="16"/>
    </row>
    <row r="3029" spans="11:11" x14ac:dyDescent="0.3">
      <c r="K3029" s="16"/>
    </row>
    <row r="3030" spans="11:11" x14ac:dyDescent="0.3">
      <c r="K3030" s="16"/>
    </row>
    <row r="3031" spans="11:11" x14ac:dyDescent="0.3">
      <c r="K3031" s="16"/>
    </row>
    <row r="3032" spans="11:11" x14ac:dyDescent="0.3">
      <c r="K3032" s="16"/>
    </row>
    <row r="3033" spans="11:11" x14ac:dyDescent="0.3">
      <c r="K3033" s="16"/>
    </row>
    <row r="3034" spans="11:11" x14ac:dyDescent="0.3">
      <c r="K3034" s="16"/>
    </row>
    <row r="3035" spans="11:11" x14ac:dyDescent="0.3">
      <c r="K3035" s="16"/>
    </row>
    <row r="3036" spans="11:11" x14ac:dyDescent="0.3">
      <c r="K3036" s="16"/>
    </row>
    <row r="3037" spans="11:11" x14ac:dyDescent="0.3">
      <c r="K3037" s="16"/>
    </row>
    <row r="3038" spans="11:11" x14ac:dyDescent="0.3">
      <c r="K3038" s="16"/>
    </row>
    <row r="3039" spans="11:11" x14ac:dyDescent="0.3">
      <c r="K3039" s="16"/>
    </row>
    <row r="3040" spans="11:11" x14ac:dyDescent="0.3">
      <c r="K3040" s="16"/>
    </row>
    <row r="3041" spans="11:11" x14ac:dyDescent="0.3">
      <c r="K3041" s="16"/>
    </row>
    <row r="3042" spans="11:11" x14ac:dyDescent="0.3">
      <c r="K3042" s="16"/>
    </row>
    <row r="3043" spans="11:11" x14ac:dyDescent="0.3">
      <c r="K3043" s="16"/>
    </row>
    <row r="3044" spans="11:11" x14ac:dyDescent="0.3">
      <c r="K3044" s="16"/>
    </row>
    <row r="3045" spans="11:11" x14ac:dyDescent="0.3">
      <c r="K3045" s="16"/>
    </row>
    <row r="3046" spans="11:11" x14ac:dyDescent="0.3">
      <c r="K3046" s="16"/>
    </row>
    <row r="3047" spans="11:11" x14ac:dyDescent="0.3">
      <c r="K3047" s="16"/>
    </row>
    <row r="3048" spans="11:11" x14ac:dyDescent="0.3">
      <c r="K3048" s="16"/>
    </row>
    <row r="3049" spans="11:11" x14ac:dyDescent="0.3">
      <c r="K3049" s="16"/>
    </row>
    <row r="3050" spans="11:11" x14ac:dyDescent="0.3">
      <c r="K3050" s="16"/>
    </row>
    <row r="3051" spans="11:11" x14ac:dyDescent="0.3">
      <c r="K3051" s="16"/>
    </row>
    <row r="3052" spans="11:11" x14ac:dyDescent="0.3">
      <c r="K3052" s="16"/>
    </row>
    <row r="3053" spans="11:11" x14ac:dyDescent="0.3">
      <c r="K3053" s="16"/>
    </row>
    <row r="3054" spans="11:11" x14ac:dyDescent="0.3">
      <c r="K3054" s="16"/>
    </row>
    <row r="3055" spans="11:11" x14ac:dyDescent="0.3">
      <c r="K3055" s="16"/>
    </row>
    <row r="3056" spans="11:11" x14ac:dyDescent="0.3">
      <c r="K3056" s="16"/>
    </row>
    <row r="3057" spans="11:11" x14ac:dyDescent="0.3">
      <c r="K3057" s="16"/>
    </row>
    <row r="3058" spans="11:11" x14ac:dyDescent="0.3">
      <c r="K3058" s="16"/>
    </row>
    <row r="3059" spans="11:11" x14ac:dyDescent="0.3">
      <c r="K3059" s="16"/>
    </row>
    <row r="3060" spans="11:11" x14ac:dyDescent="0.3">
      <c r="K3060" s="16"/>
    </row>
    <row r="3061" spans="11:11" x14ac:dyDescent="0.3">
      <c r="K3061" s="16"/>
    </row>
    <row r="3062" spans="11:11" x14ac:dyDescent="0.3">
      <c r="K3062" s="16"/>
    </row>
    <row r="3063" spans="11:11" x14ac:dyDescent="0.3">
      <c r="K3063" s="16"/>
    </row>
    <row r="3064" spans="11:11" x14ac:dyDescent="0.3">
      <c r="K3064" s="16"/>
    </row>
    <row r="3065" spans="11:11" x14ac:dyDescent="0.3">
      <c r="K3065" s="16"/>
    </row>
    <row r="3066" spans="11:11" x14ac:dyDescent="0.3">
      <c r="K3066" s="16"/>
    </row>
    <row r="3067" spans="11:11" x14ac:dyDescent="0.3">
      <c r="K3067" s="16"/>
    </row>
    <row r="3068" spans="11:11" x14ac:dyDescent="0.3">
      <c r="K3068" s="16"/>
    </row>
    <row r="3069" spans="11:11" x14ac:dyDescent="0.3">
      <c r="K3069" s="16"/>
    </row>
    <row r="3070" spans="11:11" x14ac:dyDescent="0.3">
      <c r="K3070" s="16"/>
    </row>
    <row r="3071" spans="11:11" x14ac:dyDescent="0.3">
      <c r="K3071" s="16"/>
    </row>
    <row r="3072" spans="11:11" x14ac:dyDescent="0.3">
      <c r="K3072" s="16"/>
    </row>
    <row r="3073" spans="11:11" x14ac:dyDescent="0.3">
      <c r="K3073" s="16"/>
    </row>
    <row r="3074" spans="11:11" x14ac:dyDescent="0.3">
      <c r="K3074" s="16"/>
    </row>
    <row r="3075" spans="11:11" x14ac:dyDescent="0.3">
      <c r="K3075" s="16"/>
    </row>
    <row r="3076" spans="11:11" x14ac:dyDescent="0.3">
      <c r="K3076" s="16"/>
    </row>
    <row r="3077" spans="11:11" x14ac:dyDescent="0.3">
      <c r="K3077" s="16"/>
    </row>
    <row r="3078" spans="11:11" x14ac:dyDescent="0.3">
      <c r="K3078" s="16"/>
    </row>
    <row r="3079" spans="11:11" x14ac:dyDescent="0.3">
      <c r="K3079" s="16"/>
    </row>
    <row r="3080" spans="11:11" x14ac:dyDescent="0.3">
      <c r="K3080" s="16"/>
    </row>
    <row r="3081" spans="11:11" x14ac:dyDescent="0.3">
      <c r="K3081" s="16"/>
    </row>
    <row r="3082" spans="11:11" x14ac:dyDescent="0.3">
      <c r="K3082" s="16"/>
    </row>
    <row r="3083" spans="11:11" x14ac:dyDescent="0.3">
      <c r="K3083" s="16"/>
    </row>
    <row r="3084" spans="11:11" x14ac:dyDescent="0.3">
      <c r="K3084" s="16"/>
    </row>
    <row r="3085" spans="11:11" x14ac:dyDescent="0.3">
      <c r="K3085" s="16"/>
    </row>
    <row r="3086" spans="11:11" x14ac:dyDescent="0.3">
      <c r="K3086" s="16"/>
    </row>
    <row r="3087" spans="11:11" x14ac:dyDescent="0.3">
      <c r="K3087" s="16"/>
    </row>
    <row r="3088" spans="11:11" x14ac:dyDescent="0.3">
      <c r="K3088" s="16"/>
    </row>
    <row r="3089" spans="11:11" x14ac:dyDescent="0.3">
      <c r="K3089" s="16"/>
    </row>
    <row r="3090" spans="11:11" x14ac:dyDescent="0.3">
      <c r="K3090" s="16"/>
    </row>
    <row r="3091" spans="11:11" x14ac:dyDescent="0.3">
      <c r="K3091" s="16"/>
    </row>
    <row r="3092" spans="11:11" x14ac:dyDescent="0.3">
      <c r="K3092" s="16"/>
    </row>
    <row r="3093" spans="11:11" x14ac:dyDescent="0.3">
      <c r="K3093" s="16"/>
    </row>
    <row r="3094" spans="11:11" x14ac:dyDescent="0.3">
      <c r="K3094" s="16"/>
    </row>
    <row r="3095" spans="11:11" x14ac:dyDescent="0.3">
      <c r="K3095" s="16"/>
    </row>
    <row r="3096" spans="11:11" x14ac:dyDescent="0.3">
      <c r="K3096" s="16"/>
    </row>
    <row r="3097" spans="11:11" x14ac:dyDescent="0.3">
      <c r="K3097" s="16"/>
    </row>
    <row r="3098" spans="11:11" x14ac:dyDescent="0.3">
      <c r="K3098" s="16"/>
    </row>
    <row r="3099" spans="11:11" x14ac:dyDescent="0.3">
      <c r="K3099" s="16"/>
    </row>
    <row r="3100" spans="11:11" x14ac:dyDescent="0.3">
      <c r="K3100" s="16"/>
    </row>
    <row r="3101" spans="11:11" x14ac:dyDescent="0.3">
      <c r="K3101" s="16"/>
    </row>
    <row r="3102" spans="11:11" x14ac:dyDescent="0.3">
      <c r="K3102" s="16"/>
    </row>
    <row r="3103" spans="11:11" x14ac:dyDescent="0.3">
      <c r="K3103" s="16"/>
    </row>
    <row r="3104" spans="11:11" x14ac:dyDescent="0.3">
      <c r="K3104" s="16"/>
    </row>
    <row r="3105" spans="11:11" x14ac:dyDescent="0.3">
      <c r="K3105" s="16"/>
    </row>
    <row r="3106" spans="11:11" x14ac:dyDescent="0.3">
      <c r="K3106" s="16"/>
    </row>
    <row r="3107" spans="11:11" x14ac:dyDescent="0.3">
      <c r="K3107" s="16"/>
    </row>
    <row r="3108" spans="11:11" x14ac:dyDescent="0.3">
      <c r="K3108" s="16"/>
    </row>
    <row r="3109" spans="11:11" x14ac:dyDescent="0.3">
      <c r="K3109" s="16"/>
    </row>
    <row r="3110" spans="11:11" x14ac:dyDescent="0.3">
      <c r="K3110" s="16"/>
    </row>
    <row r="3111" spans="11:11" x14ac:dyDescent="0.3">
      <c r="K3111" s="16"/>
    </row>
    <row r="3112" spans="11:11" x14ac:dyDescent="0.3">
      <c r="K3112" s="16"/>
    </row>
    <row r="3113" spans="11:11" x14ac:dyDescent="0.3">
      <c r="K3113" s="16"/>
    </row>
    <row r="3114" spans="11:11" x14ac:dyDescent="0.3">
      <c r="K3114" s="16"/>
    </row>
    <row r="3115" spans="11:11" x14ac:dyDescent="0.3">
      <c r="K3115" s="16"/>
    </row>
    <row r="3116" spans="11:11" x14ac:dyDescent="0.3">
      <c r="K3116" s="16"/>
    </row>
    <row r="3117" spans="11:11" x14ac:dyDescent="0.3">
      <c r="K3117" s="16"/>
    </row>
    <row r="3118" spans="11:11" x14ac:dyDescent="0.3">
      <c r="K3118" s="16"/>
    </row>
    <row r="3119" spans="11:11" x14ac:dyDescent="0.3">
      <c r="K3119" s="16"/>
    </row>
    <row r="3120" spans="11:11" x14ac:dyDescent="0.3">
      <c r="K3120" s="16"/>
    </row>
    <row r="3121" spans="11:11" x14ac:dyDescent="0.3">
      <c r="K3121" s="16"/>
    </row>
    <row r="3122" spans="11:11" x14ac:dyDescent="0.3">
      <c r="K3122" s="16"/>
    </row>
    <row r="3123" spans="11:11" x14ac:dyDescent="0.3">
      <c r="K3123" s="16"/>
    </row>
    <row r="3124" spans="11:11" x14ac:dyDescent="0.3">
      <c r="K3124" s="16"/>
    </row>
    <row r="3125" spans="11:11" x14ac:dyDescent="0.3">
      <c r="K3125" s="16"/>
    </row>
    <row r="3126" spans="11:11" x14ac:dyDescent="0.3">
      <c r="K3126" s="16"/>
    </row>
    <row r="3127" spans="11:11" x14ac:dyDescent="0.3">
      <c r="K3127" s="16"/>
    </row>
    <row r="3128" spans="11:11" x14ac:dyDescent="0.3">
      <c r="K3128" s="16"/>
    </row>
    <row r="3129" spans="11:11" x14ac:dyDescent="0.3">
      <c r="K3129" s="16"/>
    </row>
    <row r="3130" spans="11:11" x14ac:dyDescent="0.3">
      <c r="K3130" s="16"/>
    </row>
    <row r="3131" spans="11:11" x14ac:dyDescent="0.3">
      <c r="K3131" s="16"/>
    </row>
    <row r="3132" spans="11:11" x14ac:dyDescent="0.3">
      <c r="K3132" s="16"/>
    </row>
    <row r="3133" spans="11:11" x14ac:dyDescent="0.3">
      <c r="K3133" s="16"/>
    </row>
    <row r="3134" spans="11:11" x14ac:dyDescent="0.3">
      <c r="K3134" s="16"/>
    </row>
    <row r="3135" spans="11:11" x14ac:dyDescent="0.3">
      <c r="K3135" s="16"/>
    </row>
    <row r="3136" spans="11:11" x14ac:dyDescent="0.3">
      <c r="K3136" s="16"/>
    </row>
    <row r="3137" spans="11:11" x14ac:dyDescent="0.3">
      <c r="K3137" s="16"/>
    </row>
    <row r="3138" spans="11:11" x14ac:dyDescent="0.3">
      <c r="K3138" s="16"/>
    </row>
    <row r="3139" spans="11:11" x14ac:dyDescent="0.3">
      <c r="K3139" s="16"/>
    </row>
    <row r="3140" spans="11:11" x14ac:dyDescent="0.3">
      <c r="K3140" s="16"/>
    </row>
    <row r="3141" spans="11:11" x14ac:dyDescent="0.3">
      <c r="K3141" s="16"/>
    </row>
    <row r="3142" spans="11:11" x14ac:dyDescent="0.3">
      <c r="K3142" s="16"/>
    </row>
    <row r="3143" spans="11:11" x14ac:dyDescent="0.3">
      <c r="K3143" s="16"/>
    </row>
    <row r="3144" spans="11:11" x14ac:dyDescent="0.3">
      <c r="K3144" s="16"/>
    </row>
    <row r="3145" spans="11:11" x14ac:dyDescent="0.3">
      <c r="K3145" s="16"/>
    </row>
    <row r="3146" spans="11:11" x14ac:dyDescent="0.3">
      <c r="K3146" s="16"/>
    </row>
    <row r="3147" spans="11:11" x14ac:dyDescent="0.3">
      <c r="K3147" s="16"/>
    </row>
    <row r="3148" spans="11:11" x14ac:dyDescent="0.3">
      <c r="K3148" s="16"/>
    </row>
    <row r="3149" spans="11:11" x14ac:dyDescent="0.3">
      <c r="K3149" s="16"/>
    </row>
    <row r="3150" spans="11:11" x14ac:dyDescent="0.3">
      <c r="K3150" s="16"/>
    </row>
    <row r="3151" spans="11:11" x14ac:dyDescent="0.3">
      <c r="K3151" s="16"/>
    </row>
    <row r="3152" spans="11:11" x14ac:dyDescent="0.3">
      <c r="K3152" s="16"/>
    </row>
    <row r="3153" spans="11:11" x14ac:dyDescent="0.3">
      <c r="K3153" s="16"/>
    </row>
    <row r="3154" spans="11:11" x14ac:dyDescent="0.3">
      <c r="K3154" s="16"/>
    </row>
    <row r="3155" spans="11:11" x14ac:dyDescent="0.3">
      <c r="K3155" s="16"/>
    </row>
    <row r="3156" spans="11:11" x14ac:dyDescent="0.3">
      <c r="K3156" s="16"/>
    </row>
    <row r="3157" spans="11:11" x14ac:dyDescent="0.3">
      <c r="K3157" s="16"/>
    </row>
    <row r="3158" spans="11:11" x14ac:dyDescent="0.3">
      <c r="K3158" s="16"/>
    </row>
    <row r="3159" spans="11:11" x14ac:dyDescent="0.3">
      <c r="K3159" s="16"/>
    </row>
    <row r="3160" spans="11:11" x14ac:dyDescent="0.3">
      <c r="K3160" s="16"/>
    </row>
    <row r="3161" spans="11:11" x14ac:dyDescent="0.3">
      <c r="K3161" s="16"/>
    </row>
    <row r="3162" spans="11:11" x14ac:dyDescent="0.3">
      <c r="K3162" s="16"/>
    </row>
    <row r="3163" spans="11:11" x14ac:dyDescent="0.3">
      <c r="K3163" s="16"/>
    </row>
    <row r="3164" spans="11:11" x14ac:dyDescent="0.3">
      <c r="K3164" s="16"/>
    </row>
    <row r="3165" spans="11:11" x14ac:dyDescent="0.3">
      <c r="K3165" s="16"/>
    </row>
    <row r="3166" spans="11:11" x14ac:dyDescent="0.3">
      <c r="K3166" s="16"/>
    </row>
    <row r="3167" spans="11:11" x14ac:dyDescent="0.3">
      <c r="K3167" s="16"/>
    </row>
    <row r="3168" spans="11:11" x14ac:dyDescent="0.3">
      <c r="K3168" s="16"/>
    </row>
    <row r="3169" spans="11:11" x14ac:dyDescent="0.3">
      <c r="K3169" s="16"/>
    </row>
    <row r="3170" spans="11:11" x14ac:dyDescent="0.3">
      <c r="K3170" s="16"/>
    </row>
    <row r="3171" spans="11:11" x14ac:dyDescent="0.3">
      <c r="K3171" s="16"/>
    </row>
    <row r="3172" spans="11:11" x14ac:dyDescent="0.3">
      <c r="K3172" s="16"/>
    </row>
    <row r="3173" spans="11:11" x14ac:dyDescent="0.3">
      <c r="K3173" s="16"/>
    </row>
    <row r="3174" spans="11:11" x14ac:dyDescent="0.3">
      <c r="K3174" s="16"/>
    </row>
    <row r="3175" spans="11:11" x14ac:dyDescent="0.3">
      <c r="K3175" s="16"/>
    </row>
    <row r="3176" spans="11:11" x14ac:dyDescent="0.3">
      <c r="K3176" s="16"/>
    </row>
    <row r="3177" spans="11:11" x14ac:dyDescent="0.3">
      <c r="K3177" s="16"/>
    </row>
    <row r="3178" spans="11:11" x14ac:dyDescent="0.3">
      <c r="K3178" s="16"/>
    </row>
    <row r="3179" spans="11:11" x14ac:dyDescent="0.3">
      <c r="K3179" s="16"/>
    </row>
    <row r="3180" spans="11:11" x14ac:dyDescent="0.3">
      <c r="K3180" s="16"/>
    </row>
    <row r="3181" spans="11:11" x14ac:dyDescent="0.3">
      <c r="K3181" s="16"/>
    </row>
    <row r="3182" spans="11:11" x14ac:dyDescent="0.3">
      <c r="K3182" s="16"/>
    </row>
    <row r="3183" spans="11:11" x14ac:dyDescent="0.3">
      <c r="K3183" s="16"/>
    </row>
    <row r="3184" spans="11:11" x14ac:dyDescent="0.3">
      <c r="K3184" s="16"/>
    </row>
    <row r="3185" spans="11:11" x14ac:dyDescent="0.3">
      <c r="K3185" s="16"/>
    </row>
    <row r="3186" spans="11:11" x14ac:dyDescent="0.3">
      <c r="K3186" s="16"/>
    </row>
    <row r="3187" spans="11:11" x14ac:dyDescent="0.3">
      <c r="K3187" s="16"/>
    </row>
    <row r="3188" spans="11:11" x14ac:dyDescent="0.3">
      <c r="K3188" s="16"/>
    </row>
    <row r="3189" spans="11:11" x14ac:dyDescent="0.3">
      <c r="K3189" s="16"/>
    </row>
    <row r="3190" spans="11:11" x14ac:dyDescent="0.3">
      <c r="K3190" s="16"/>
    </row>
    <row r="3191" spans="11:11" x14ac:dyDescent="0.3">
      <c r="K3191" s="16"/>
    </row>
    <row r="3192" spans="11:11" x14ac:dyDescent="0.3">
      <c r="K3192" s="16"/>
    </row>
    <row r="3193" spans="11:11" x14ac:dyDescent="0.3">
      <c r="K3193" s="16"/>
    </row>
    <row r="3194" spans="11:11" x14ac:dyDescent="0.3">
      <c r="K3194" s="16"/>
    </row>
    <row r="3195" spans="11:11" x14ac:dyDescent="0.3">
      <c r="K3195" s="16"/>
    </row>
    <row r="3196" spans="11:11" x14ac:dyDescent="0.3">
      <c r="K3196" s="16"/>
    </row>
    <row r="3197" spans="11:11" x14ac:dyDescent="0.3">
      <c r="K3197" s="16"/>
    </row>
    <row r="3198" spans="11:11" x14ac:dyDescent="0.3">
      <c r="K3198" s="16"/>
    </row>
    <row r="3199" spans="11:11" x14ac:dyDescent="0.3">
      <c r="K3199" s="16"/>
    </row>
    <row r="3200" spans="11:11" x14ac:dyDescent="0.3">
      <c r="K3200" s="16"/>
    </row>
    <row r="3201" spans="11:11" x14ac:dyDescent="0.3">
      <c r="K3201" s="16"/>
    </row>
    <row r="3202" spans="11:11" x14ac:dyDescent="0.3">
      <c r="K3202" s="16"/>
    </row>
    <row r="3203" spans="11:11" x14ac:dyDescent="0.3">
      <c r="K3203" s="16"/>
    </row>
    <row r="3204" spans="11:11" x14ac:dyDescent="0.3">
      <c r="K3204" s="16"/>
    </row>
    <row r="3205" spans="11:11" x14ac:dyDescent="0.3">
      <c r="K3205" s="16"/>
    </row>
    <row r="3206" spans="11:11" x14ac:dyDescent="0.3">
      <c r="K3206" s="16"/>
    </row>
    <row r="3207" spans="11:11" x14ac:dyDescent="0.3">
      <c r="K3207" s="16"/>
    </row>
    <row r="3208" spans="11:11" x14ac:dyDescent="0.3">
      <c r="K3208" s="16"/>
    </row>
    <row r="3209" spans="11:11" x14ac:dyDescent="0.3">
      <c r="K3209" s="16"/>
    </row>
    <row r="3210" spans="11:11" x14ac:dyDescent="0.3">
      <c r="K3210" s="16"/>
    </row>
    <row r="3211" spans="11:11" x14ac:dyDescent="0.3">
      <c r="K3211" s="16"/>
    </row>
    <row r="3212" spans="11:11" x14ac:dyDescent="0.3">
      <c r="K3212" s="16"/>
    </row>
    <row r="3213" spans="11:11" x14ac:dyDescent="0.3">
      <c r="K3213" s="16"/>
    </row>
    <row r="3214" spans="11:11" x14ac:dyDescent="0.3">
      <c r="K3214" s="16"/>
    </row>
    <row r="3215" spans="11:11" x14ac:dyDescent="0.3">
      <c r="K3215" s="16"/>
    </row>
    <row r="3216" spans="11:11" x14ac:dyDescent="0.3">
      <c r="K3216" s="16"/>
    </row>
    <row r="3217" spans="11:11" x14ac:dyDescent="0.3">
      <c r="K3217" s="16"/>
    </row>
    <row r="3218" spans="11:11" x14ac:dyDescent="0.3">
      <c r="K3218" s="16"/>
    </row>
    <row r="3219" spans="11:11" x14ac:dyDescent="0.3">
      <c r="K3219" s="16"/>
    </row>
    <row r="3220" spans="11:11" x14ac:dyDescent="0.3">
      <c r="K3220" s="16"/>
    </row>
    <row r="3221" spans="11:11" x14ac:dyDescent="0.3">
      <c r="K3221" s="16"/>
    </row>
    <row r="3222" spans="11:11" x14ac:dyDescent="0.3">
      <c r="K3222" s="16"/>
    </row>
    <row r="3223" spans="11:11" x14ac:dyDescent="0.3">
      <c r="K3223" s="16"/>
    </row>
    <row r="3224" spans="11:11" x14ac:dyDescent="0.3">
      <c r="K3224" s="16"/>
    </row>
    <row r="3225" spans="11:11" x14ac:dyDescent="0.3">
      <c r="K3225" s="16"/>
    </row>
    <row r="3226" spans="11:11" x14ac:dyDescent="0.3">
      <c r="K3226" s="16"/>
    </row>
    <row r="3227" spans="11:11" x14ac:dyDescent="0.3">
      <c r="K3227" s="16"/>
    </row>
    <row r="3228" spans="11:11" x14ac:dyDescent="0.3">
      <c r="K3228" s="16"/>
    </row>
    <row r="3229" spans="11:11" x14ac:dyDescent="0.3">
      <c r="K3229" s="16"/>
    </row>
    <row r="3230" spans="11:11" x14ac:dyDescent="0.3">
      <c r="K3230" s="16"/>
    </row>
    <row r="3231" spans="11:11" x14ac:dyDescent="0.3">
      <c r="K3231" s="16"/>
    </row>
    <row r="3232" spans="11:11" x14ac:dyDescent="0.3">
      <c r="K3232" s="16"/>
    </row>
    <row r="3233" spans="11:11" x14ac:dyDescent="0.3">
      <c r="K3233" s="16"/>
    </row>
    <row r="3234" spans="11:11" x14ac:dyDescent="0.3">
      <c r="K3234" s="16"/>
    </row>
    <row r="3235" spans="11:11" x14ac:dyDescent="0.3">
      <c r="K3235" s="16"/>
    </row>
    <row r="3236" spans="11:11" x14ac:dyDescent="0.3">
      <c r="K3236" s="16"/>
    </row>
    <row r="3237" spans="11:11" x14ac:dyDescent="0.3">
      <c r="K3237" s="16"/>
    </row>
    <row r="3238" spans="11:11" x14ac:dyDescent="0.3">
      <c r="K3238" s="16"/>
    </row>
    <row r="3239" spans="11:11" x14ac:dyDescent="0.3">
      <c r="K3239" s="16"/>
    </row>
    <row r="3240" spans="11:11" x14ac:dyDescent="0.3">
      <c r="K3240" s="16"/>
    </row>
    <row r="3241" spans="11:11" x14ac:dyDescent="0.3">
      <c r="K3241" s="16"/>
    </row>
    <row r="3242" spans="11:11" x14ac:dyDescent="0.3">
      <c r="K3242" s="16"/>
    </row>
    <row r="3243" spans="11:11" x14ac:dyDescent="0.3">
      <c r="K3243" s="16"/>
    </row>
    <row r="3244" spans="11:11" x14ac:dyDescent="0.3">
      <c r="K3244" s="16"/>
    </row>
    <row r="3245" spans="11:11" x14ac:dyDescent="0.3">
      <c r="K3245" s="16"/>
    </row>
    <row r="3246" spans="11:11" x14ac:dyDescent="0.3">
      <c r="K3246" s="16"/>
    </row>
    <row r="3247" spans="11:11" x14ac:dyDescent="0.3">
      <c r="K3247" s="16"/>
    </row>
    <row r="3248" spans="11:11" x14ac:dyDescent="0.3">
      <c r="K3248" s="16"/>
    </row>
    <row r="3249" spans="11:11" x14ac:dyDescent="0.3">
      <c r="K3249" s="16"/>
    </row>
    <row r="3250" spans="11:11" x14ac:dyDescent="0.3">
      <c r="K3250" s="16"/>
    </row>
    <row r="3251" spans="11:11" x14ac:dyDescent="0.3">
      <c r="K3251" s="16"/>
    </row>
    <row r="3252" spans="11:11" x14ac:dyDescent="0.3">
      <c r="K3252" s="16"/>
    </row>
    <row r="3253" spans="11:11" x14ac:dyDescent="0.3">
      <c r="K3253" s="16"/>
    </row>
    <row r="3254" spans="11:11" x14ac:dyDescent="0.3">
      <c r="K3254" s="16"/>
    </row>
    <row r="3255" spans="11:11" x14ac:dyDescent="0.3">
      <c r="K3255" s="16"/>
    </row>
    <row r="3256" spans="11:11" x14ac:dyDescent="0.3">
      <c r="K3256" s="16"/>
    </row>
    <row r="3257" spans="11:11" x14ac:dyDescent="0.3">
      <c r="K3257" s="16"/>
    </row>
    <row r="3258" spans="11:11" x14ac:dyDescent="0.3">
      <c r="K3258" s="16"/>
    </row>
    <row r="3259" spans="11:11" x14ac:dyDescent="0.3">
      <c r="K3259" s="16"/>
    </row>
    <row r="3260" spans="11:11" x14ac:dyDescent="0.3">
      <c r="K3260" s="16"/>
    </row>
    <row r="3261" spans="11:11" x14ac:dyDescent="0.3">
      <c r="K3261" s="16"/>
    </row>
    <row r="3262" spans="11:11" x14ac:dyDescent="0.3">
      <c r="K3262" s="16"/>
    </row>
    <row r="3263" spans="11:11" x14ac:dyDescent="0.3">
      <c r="K3263" s="16">
        <f t="shared" ref="K3263:K3326" si="18">I3263-J3263</f>
        <v>0</v>
      </c>
    </row>
    <row r="3264" spans="11:11" x14ac:dyDescent="0.3">
      <c r="K3264" s="16">
        <f t="shared" si="18"/>
        <v>0</v>
      </c>
    </row>
    <row r="3265" spans="11:11" x14ac:dyDescent="0.3">
      <c r="K3265" s="16">
        <f t="shared" si="18"/>
        <v>0</v>
      </c>
    </row>
    <row r="3266" spans="11:11" x14ac:dyDescent="0.3">
      <c r="K3266" s="16">
        <f t="shared" si="18"/>
        <v>0</v>
      </c>
    </row>
    <row r="3267" spans="11:11" x14ac:dyDescent="0.3">
      <c r="K3267" s="16">
        <f t="shared" si="18"/>
        <v>0</v>
      </c>
    </row>
    <row r="3268" spans="11:11" x14ac:dyDescent="0.3">
      <c r="K3268" s="16">
        <f t="shared" si="18"/>
        <v>0</v>
      </c>
    </row>
    <row r="3269" spans="11:11" x14ac:dyDescent="0.3">
      <c r="K3269" s="16">
        <f t="shared" si="18"/>
        <v>0</v>
      </c>
    </row>
    <row r="3270" spans="11:11" x14ac:dyDescent="0.3">
      <c r="K3270" s="16">
        <f t="shared" si="18"/>
        <v>0</v>
      </c>
    </row>
    <row r="3271" spans="11:11" x14ac:dyDescent="0.3">
      <c r="K3271" s="16">
        <f t="shared" si="18"/>
        <v>0</v>
      </c>
    </row>
    <row r="3272" spans="11:11" x14ac:dyDescent="0.3">
      <c r="K3272" s="16">
        <f t="shared" si="18"/>
        <v>0</v>
      </c>
    </row>
    <row r="3273" spans="11:11" x14ac:dyDescent="0.3">
      <c r="K3273" s="16">
        <f t="shared" si="18"/>
        <v>0</v>
      </c>
    </row>
    <row r="3274" spans="11:11" x14ac:dyDescent="0.3">
      <c r="K3274" s="16">
        <f t="shared" si="18"/>
        <v>0</v>
      </c>
    </row>
    <row r="3275" spans="11:11" x14ac:dyDescent="0.3">
      <c r="K3275" s="16">
        <f t="shared" si="18"/>
        <v>0</v>
      </c>
    </row>
    <row r="3276" spans="11:11" x14ac:dyDescent="0.3">
      <c r="K3276" s="16">
        <f t="shared" si="18"/>
        <v>0</v>
      </c>
    </row>
    <row r="3277" spans="11:11" x14ac:dyDescent="0.3">
      <c r="K3277" s="16">
        <f t="shared" si="18"/>
        <v>0</v>
      </c>
    </row>
    <row r="3278" spans="11:11" x14ac:dyDescent="0.3">
      <c r="K3278" s="16">
        <f t="shared" si="18"/>
        <v>0</v>
      </c>
    </row>
    <row r="3279" spans="11:11" x14ac:dyDescent="0.3">
      <c r="K3279" s="16">
        <f t="shared" si="18"/>
        <v>0</v>
      </c>
    </row>
    <row r="3280" spans="11:11" x14ac:dyDescent="0.3">
      <c r="K3280" s="16">
        <f t="shared" si="18"/>
        <v>0</v>
      </c>
    </row>
    <row r="3281" spans="11:11" x14ac:dyDescent="0.3">
      <c r="K3281" s="16">
        <f t="shared" si="18"/>
        <v>0</v>
      </c>
    </row>
    <row r="3282" spans="11:11" x14ac:dyDescent="0.3">
      <c r="K3282" s="16">
        <f t="shared" si="18"/>
        <v>0</v>
      </c>
    </row>
    <row r="3283" spans="11:11" x14ac:dyDescent="0.3">
      <c r="K3283" s="16">
        <f t="shared" si="18"/>
        <v>0</v>
      </c>
    </row>
    <row r="3284" spans="11:11" x14ac:dyDescent="0.3">
      <c r="K3284" s="16">
        <f t="shared" si="18"/>
        <v>0</v>
      </c>
    </row>
    <row r="3285" spans="11:11" x14ac:dyDescent="0.3">
      <c r="K3285" s="16">
        <f t="shared" si="18"/>
        <v>0</v>
      </c>
    </row>
    <row r="3286" spans="11:11" x14ac:dyDescent="0.3">
      <c r="K3286" s="16">
        <f t="shared" si="18"/>
        <v>0</v>
      </c>
    </row>
    <row r="3287" spans="11:11" x14ac:dyDescent="0.3">
      <c r="K3287" s="16">
        <f t="shared" si="18"/>
        <v>0</v>
      </c>
    </row>
    <row r="3288" spans="11:11" x14ac:dyDescent="0.3">
      <c r="K3288" s="16">
        <f t="shared" si="18"/>
        <v>0</v>
      </c>
    </row>
    <row r="3289" spans="11:11" x14ac:dyDescent="0.3">
      <c r="K3289" s="16">
        <f t="shared" si="18"/>
        <v>0</v>
      </c>
    </row>
    <row r="3290" spans="11:11" x14ac:dyDescent="0.3">
      <c r="K3290" s="16">
        <f t="shared" si="18"/>
        <v>0</v>
      </c>
    </row>
    <row r="3291" spans="11:11" x14ac:dyDescent="0.3">
      <c r="K3291" s="16">
        <f t="shared" si="18"/>
        <v>0</v>
      </c>
    </row>
    <row r="3292" spans="11:11" x14ac:dyDescent="0.3">
      <c r="K3292" s="16">
        <f t="shared" si="18"/>
        <v>0</v>
      </c>
    </row>
    <row r="3293" spans="11:11" x14ac:dyDescent="0.3">
      <c r="K3293" s="16">
        <f t="shared" si="18"/>
        <v>0</v>
      </c>
    </row>
    <row r="3294" spans="11:11" x14ac:dyDescent="0.3">
      <c r="K3294" s="16">
        <f t="shared" si="18"/>
        <v>0</v>
      </c>
    </row>
    <row r="3295" spans="11:11" x14ac:dyDescent="0.3">
      <c r="K3295" s="16">
        <f t="shared" si="18"/>
        <v>0</v>
      </c>
    </row>
    <row r="3296" spans="11:11" x14ac:dyDescent="0.3">
      <c r="K3296" s="16">
        <f t="shared" si="18"/>
        <v>0</v>
      </c>
    </row>
    <row r="3297" spans="11:11" x14ac:dyDescent="0.3">
      <c r="K3297" s="16">
        <f t="shared" si="18"/>
        <v>0</v>
      </c>
    </row>
    <row r="3298" spans="11:11" x14ac:dyDescent="0.3">
      <c r="K3298" s="16">
        <f t="shared" si="18"/>
        <v>0</v>
      </c>
    </row>
    <row r="3299" spans="11:11" x14ac:dyDescent="0.3">
      <c r="K3299" s="16">
        <f t="shared" si="18"/>
        <v>0</v>
      </c>
    </row>
    <row r="3300" spans="11:11" x14ac:dyDescent="0.3">
      <c r="K3300" s="16">
        <f t="shared" si="18"/>
        <v>0</v>
      </c>
    </row>
    <row r="3301" spans="11:11" x14ac:dyDescent="0.3">
      <c r="K3301" s="16">
        <f t="shared" si="18"/>
        <v>0</v>
      </c>
    </row>
    <row r="3302" spans="11:11" x14ac:dyDescent="0.3">
      <c r="K3302" s="16">
        <f t="shared" si="18"/>
        <v>0</v>
      </c>
    </row>
    <row r="3303" spans="11:11" x14ac:dyDescent="0.3">
      <c r="K3303" s="16">
        <f t="shared" si="18"/>
        <v>0</v>
      </c>
    </row>
    <row r="3304" spans="11:11" x14ac:dyDescent="0.3">
      <c r="K3304" s="16">
        <f t="shared" si="18"/>
        <v>0</v>
      </c>
    </row>
    <row r="3305" spans="11:11" x14ac:dyDescent="0.3">
      <c r="K3305" s="16">
        <f t="shared" si="18"/>
        <v>0</v>
      </c>
    </row>
    <row r="3306" spans="11:11" x14ac:dyDescent="0.3">
      <c r="K3306" s="16">
        <f t="shared" si="18"/>
        <v>0</v>
      </c>
    </row>
    <row r="3307" spans="11:11" x14ac:dyDescent="0.3">
      <c r="K3307" s="16">
        <f t="shared" si="18"/>
        <v>0</v>
      </c>
    </row>
    <row r="3308" spans="11:11" x14ac:dyDescent="0.3">
      <c r="K3308" s="16">
        <f t="shared" si="18"/>
        <v>0</v>
      </c>
    </row>
    <row r="3309" spans="11:11" x14ac:dyDescent="0.3">
      <c r="K3309" s="16">
        <f t="shared" si="18"/>
        <v>0</v>
      </c>
    </row>
    <row r="3310" spans="11:11" x14ac:dyDescent="0.3">
      <c r="K3310" s="16">
        <f t="shared" si="18"/>
        <v>0</v>
      </c>
    </row>
    <row r="3311" spans="11:11" x14ac:dyDescent="0.3">
      <c r="K3311" s="16">
        <f t="shared" si="18"/>
        <v>0</v>
      </c>
    </row>
    <row r="3312" spans="11:11" x14ac:dyDescent="0.3">
      <c r="K3312" s="16">
        <f t="shared" si="18"/>
        <v>0</v>
      </c>
    </row>
    <row r="3313" spans="11:11" x14ac:dyDescent="0.3">
      <c r="K3313" s="16">
        <f t="shared" si="18"/>
        <v>0</v>
      </c>
    </row>
    <row r="3314" spans="11:11" x14ac:dyDescent="0.3">
      <c r="K3314" s="16">
        <f t="shared" si="18"/>
        <v>0</v>
      </c>
    </row>
    <row r="3315" spans="11:11" x14ac:dyDescent="0.3">
      <c r="K3315" s="16">
        <f t="shared" si="18"/>
        <v>0</v>
      </c>
    </row>
    <row r="3316" spans="11:11" x14ac:dyDescent="0.3">
      <c r="K3316" s="16">
        <f t="shared" si="18"/>
        <v>0</v>
      </c>
    </row>
    <row r="3317" spans="11:11" x14ac:dyDescent="0.3">
      <c r="K3317" s="16">
        <f t="shared" si="18"/>
        <v>0</v>
      </c>
    </row>
    <row r="3318" spans="11:11" x14ac:dyDescent="0.3">
      <c r="K3318" s="16">
        <f t="shared" si="18"/>
        <v>0</v>
      </c>
    </row>
    <row r="3319" spans="11:11" x14ac:dyDescent="0.3">
      <c r="K3319" s="16">
        <f t="shared" si="18"/>
        <v>0</v>
      </c>
    </row>
    <row r="3320" spans="11:11" x14ac:dyDescent="0.3">
      <c r="K3320" s="16">
        <f t="shared" si="18"/>
        <v>0</v>
      </c>
    </row>
    <row r="3321" spans="11:11" x14ac:dyDescent="0.3">
      <c r="K3321" s="16">
        <f t="shared" si="18"/>
        <v>0</v>
      </c>
    </row>
    <row r="3322" spans="11:11" x14ac:dyDescent="0.3">
      <c r="K3322" s="16">
        <f t="shared" si="18"/>
        <v>0</v>
      </c>
    </row>
    <row r="3323" spans="11:11" x14ac:dyDescent="0.3">
      <c r="K3323" s="16">
        <f t="shared" si="18"/>
        <v>0</v>
      </c>
    </row>
    <row r="3324" spans="11:11" x14ac:dyDescent="0.3">
      <c r="K3324" s="16">
        <f t="shared" si="18"/>
        <v>0</v>
      </c>
    </row>
    <row r="3325" spans="11:11" x14ac:dyDescent="0.3">
      <c r="K3325" s="16">
        <f t="shared" si="18"/>
        <v>0</v>
      </c>
    </row>
    <row r="3326" spans="11:11" x14ac:dyDescent="0.3">
      <c r="K3326" s="16">
        <f t="shared" si="18"/>
        <v>0</v>
      </c>
    </row>
    <row r="3327" spans="11:11" x14ac:dyDescent="0.3">
      <c r="K3327" s="16">
        <f t="shared" ref="K3327:K3390" si="19">I3327-J3327</f>
        <v>0</v>
      </c>
    </row>
    <row r="3328" spans="11:11" x14ac:dyDescent="0.3">
      <c r="K3328" s="16">
        <f t="shared" si="19"/>
        <v>0</v>
      </c>
    </row>
    <row r="3329" spans="11:11" x14ac:dyDescent="0.3">
      <c r="K3329" s="16">
        <f t="shared" si="19"/>
        <v>0</v>
      </c>
    </row>
    <row r="3330" spans="11:11" x14ac:dyDescent="0.3">
      <c r="K3330" s="16">
        <f t="shared" si="19"/>
        <v>0</v>
      </c>
    </row>
    <row r="3331" spans="11:11" x14ac:dyDescent="0.3">
      <c r="K3331" s="16">
        <f t="shared" si="19"/>
        <v>0</v>
      </c>
    </row>
    <row r="3332" spans="11:11" x14ac:dyDescent="0.3">
      <c r="K3332" s="16">
        <f t="shared" si="19"/>
        <v>0</v>
      </c>
    </row>
    <row r="3333" spans="11:11" x14ac:dyDescent="0.3">
      <c r="K3333" s="16">
        <f t="shared" si="19"/>
        <v>0</v>
      </c>
    </row>
    <row r="3334" spans="11:11" x14ac:dyDescent="0.3">
      <c r="K3334" s="16">
        <f t="shared" si="19"/>
        <v>0</v>
      </c>
    </row>
    <row r="3335" spans="11:11" x14ac:dyDescent="0.3">
      <c r="K3335" s="16">
        <f t="shared" si="19"/>
        <v>0</v>
      </c>
    </row>
    <row r="3336" spans="11:11" x14ac:dyDescent="0.3">
      <c r="K3336" s="16">
        <f t="shared" si="19"/>
        <v>0</v>
      </c>
    </row>
    <row r="3337" spans="11:11" x14ac:dyDescent="0.3">
      <c r="K3337" s="16">
        <f t="shared" si="19"/>
        <v>0</v>
      </c>
    </row>
    <row r="3338" spans="11:11" x14ac:dyDescent="0.3">
      <c r="K3338" s="16">
        <f t="shared" si="19"/>
        <v>0</v>
      </c>
    </row>
    <row r="3339" spans="11:11" x14ac:dyDescent="0.3">
      <c r="K3339" s="16">
        <f t="shared" si="19"/>
        <v>0</v>
      </c>
    </row>
    <row r="3340" spans="11:11" x14ac:dyDescent="0.3">
      <c r="K3340" s="16">
        <f t="shared" si="19"/>
        <v>0</v>
      </c>
    </row>
    <row r="3341" spans="11:11" x14ac:dyDescent="0.3">
      <c r="K3341" s="16">
        <f t="shared" si="19"/>
        <v>0</v>
      </c>
    </row>
    <row r="3342" spans="11:11" x14ac:dyDescent="0.3">
      <c r="K3342" s="16">
        <f t="shared" si="19"/>
        <v>0</v>
      </c>
    </row>
    <row r="3343" spans="11:11" x14ac:dyDescent="0.3">
      <c r="K3343" s="16">
        <f t="shared" si="19"/>
        <v>0</v>
      </c>
    </row>
    <row r="3344" spans="11:11" x14ac:dyDescent="0.3">
      <c r="K3344" s="16">
        <f t="shared" si="19"/>
        <v>0</v>
      </c>
    </row>
    <row r="3345" spans="11:11" x14ac:dyDescent="0.3">
      <c r="K3345" s="16">
        <f t="shared" si="19"/>
        <v>0</v>
      </c>
    </row>
    <row r="3346" spans="11:11" x14ac:dyDescent="0.3">
      <c r="K3346" s="16">
        <f t="shared" si="19"/>
        <v>0</v>
      </c>
    </row>
    <row r="3347" spans="11:11" x14ac:dyDescent="0.3">
      <c r="K3347" s="16">
        <f t="shared" si="19"/>
        <v>0</v>
      </c>
    </row>
    <row r="3348" spans="11:11" x14ac:dyDescent="0.3">
      <c r="K3348" s="16">
        <f t="shared" si="19"/>
        <v>0</v>
      </c>
    </row>
    <row r="3349" spans="11:11" x14ac:dyDescent="0.3">
      <c r="K3349" s="16">
        <f t="shared" si="19"/>
        <v>0</v>
      </c>
    </row>
    <row r="3350" spans="11:11" x14ac:dyDescent="0.3">
      <c r="K3350" s="16">
        <f t="shared" si="19"/>
        <v>0</v>
      </c>
    </row>
    <row r="3351" spans="11:11" x14ac:dyDescent="0.3">
      <c r="K3351" s="16">
        <f t="shared" si="19"/>
        <v>0</v>
      </c>
    </row>
    <row r="3352" spans="11:11" x14ac:dyDescent="0.3">
      <c r="K3352" s="16">
        <f t="shared" si="19"/>
        <v>0</v>
      </c>
    </row>
    <row r="3353" spans="11:11" x14ac:dyDescent="0.3">
      <c r="K3353" s="16">
        <f t="shared" si="19"/>
        <v>0</v>
      </c>
    </row>
    <row r="3354" spans="11:11" x14ac:dyDescent="0.3">
      <c r="K3354" s="16">
        <f t="shared" si="19"/>
        <v>0</v>
      </c>
    </row>
    <row r="3355" spans="11:11" x14ac:dyDescent="0.3">
      <c r="K3355" s="16">
        <f t="shared" si="19"/>
        <v>0</v>
      </c>
    </row>
    <row r="3356" spans="11:11" x14ac:dyDescent="0.3">
      <c r="K3356" s="16">
        <f t="shared" si="19"/>
        <v>0</v>
      </c>
    </row>
    <row r="3357" spans="11:11" x14ac:dyDescent="0.3">
      <c r="K3357" s="16">
        <f t="shared" si="19"/>
        <v>0</v>
      </c>
    </row>
    <row r="3358" spans="11:11" x14ac:dyDescent="0.3">
      <c r="K3358" s="16">
        <f t="shared" si="19"/>
        <v>0</v>
      </c>
    </row>
    <row r="3359" spans="11:11" x14ac:dyDescent="0.3">
      <c r="K3359" s="16">
        <f t="shared" si="19"/>
        <v>0</v>
      </c>
    </row>
    <row r="3360" spans="11:11" x14ac:dyDescent="0.3">
      <c r="K3360" s="16">
        <f t="shared" si="19"/>
        <v>0</v>
      </c>
    </row>
    <row r="3361" spans="11:11" x14ac:dyDescent="0.3">
      <c r="K3361" s="16">
        <f t="shared" si="19"/>
        <v>0</v>
      </c>
    </row>
    <row r="3362" spans="11:11" x14ac:dyDescent="0.3">
      <c r="K3362" s="16">
        <f t="shared" si="19"/>
        <v>0</v>
      </c>
    </row>
    <row r="3363" spans="11:11" x14ac:dyDescent="0.3">
      <c r="K3363" s="16">
        <f t="shared" si="19"/>
        <v>0</v>
      </c>
    </row>
    <row r="3364" spans="11:11" x14ac:dyDescent="0.3">
      <c r="K3364" s="16">
        <f t="shared" si="19"/>
        <v>0</v>
      </c>
    </row>
    <row r="3365" spans="11:11" x14ac:dyDescent="0.3">
      <c r="K3365" s="16">
        <f t="shared" si="19"/>
        <v>0</v>
      </c>
    </row>
    <row r="3366" spans="11:11" x14ac:dyDescent="0.3">
      <c r="K3366" s="16">
        <f t="shared" si="19"/>
        <v>0</v>
      </c>
    </row>
    <row r="3367" spans="11:11" x14ac:dyDescent="0.3">
      <c r="K3367" s="16">
        <f t="shared" si="19"/>
        <v>0</v>
      </c>
    </row>
    <row r="3368" spans="11:11" x14ac:dyDescent="0.3">
      <c r="K3368" s="16">
        <f t="shared" si="19"/>
        <v>0</v>
      </c>
    </row>
    <row r="3369" spans="11:11" x14ac:dyDescent="0.3">
      <c r="K3369" s="16">
        <f t="shared" si="19"/>
        <v>0</v>
      </c>
    </row>
    <row r="3370" spans="11:11" x14ac:dyDescent="0.3">
      <c r="K3370" s="16">
        <f t="shared" si="19"/>
        <v>0</v>
      </c>
    </row>
    <row r="3371" spans="11:11" x14ac:dyDescent="0.3">
      <c r="K3371" s="16">
        <f t="shared" si="19"/>
        <v>0</v>
      </c>
    </row>
    <row r="3372" spans="11:11" x14ac:dyDescent="0.3">
      <c r="K3372" s="16">
        <f t="shared" si="19"/>
        <v>0</v>
      </c>
    </row>
    <row r="3373" spans="11:11" x14ac:dyDescent="0.3">
      <c r="K3373" s="16">
        <f t="shared" si="19"/>
        <v>0</v>
      </c>
    </row>
    <row r="3374" spans="11:11" x14ac:dyDescent="0.3">
      <c r="K3374" s="16">
        <f t="shared" si="19"/>
        <v>0</v>
      </c>
    </row>
    <row r="3375" spans="11:11" x14ac:dyDescent="0.3">
      <c r="K3375" s="16">
        <f t="shared" si="19"/>
        <v>0</v>
      </c>
    </row>
    <row r="3376" spans="11:11" x14ac:dyDescent="0.3">
      <c r="K3376" s="16">
        <f t="shared" si="19"/>
        <v>0</v>
      </c>
    </row>
    <row r="3377" spans="11:11" x14ac:dyDescent="0.3">
      <c r="K3377" s="16">
        <f t="shared" si="19"/>
        <v>0</v>
      </c>
    </row>
    <row r="3378" spans="11:11" x14ac:dyDescent="0.3">
      <c r="K3378" s="16">
        <f t="shared" si="19"/>
        <v>0</v>
      </c>
    </row>
    <row r="3379" spans="11:11" x14ac:dyDescent="0.3">
      <c r="K3379" s="16">
        <f t="shared" si="19"/>
        <v>0</v>
      </c>
    </row>
    <row r="3380" spans="11:11" x14ac:dyDescent="0.3">
      <c r="K3380" s="16">
        <f t="shared" si="19"/>
        <v>0</v>
      </c>
    </row>
    <row r="3381" spans="11:11" x14ac:dyDescent="0.3">
      <c r="K3381" s="16">
        <f t="shared" si="19"/>
        <v>0</v>
      </c>
    </row>
    <row r="3382" spans="11:11" x14ac:dyDescent="0.3">
      <c r="K3382" s="16">
        <f t="shared" si="19"/>
        <v>0</v>
      </c>
    </row>
    <row r="3383" spans="11:11" x14ac:dyDescent="0.3">
      <c r="K3383" s="16">
        <f t="shared" si="19"/>
        <v>0</v>
      </c>
    </row>
    <row r="3384" spans="11:11" x14ac:dyDescent="0.3">
      <c r="K3384" s="16">
        <f t="shared" si="19"/>
        <v>0</v>
      </c>
    </row>
    <row r="3385" spans="11:11" x14ac:dyDescent="0.3">
      <c r="K3385" s="16">
        <f t="shared" si="19"/>
        <v>0</v>
      </c>
    </row>
    <row r="3386" spans="11:11" x14ac:dyDescent="0.3">
      <c r="K3386" s="16">
        <f t="shared" si="19"/>
        <v>0</v>
      </c>
    </row>
    <row r="3387" spans="11:11" x14ac:dyDescent="0.3">
      <c r="K3387" s="16">
        <f t="shared" si="19"/>
        <v>0</v>
      </c>
    </row>
    <row r="3388" spans="11:11" x14ac:dyDescent="0.3">
      <c r="K3388" s="16">
        <f t="shared" si="19"/>
        <v>0</v>
      </c>
    </row>
    <row r="3389" spans="11:11" x14ac:dyDescent="0.3">
      <c r="K3389" s="16">
        <f t="shared" si="19"/>
        <v>0</v>
      </c>
    </row>
    <row r="3390" spans="11:11" x14ac:dyDescent="0.3">
      <c r="K3390" s="16">
        <f t="shared" si="19"/>
        <v>0</v>
      </c>
    </row>
    <row r="3391" spans="11:11" x14ac:dyDescent="0.3">
      <c r="K3391" s="16">
        <f t="shared" ref="K3391:K3454" si="20">I3391-J3391</f>
        <v>0</v>
      </c>
    </row>
    <row r="3392" spans="11:11" x14ac:dyDescent="0.3">
      <c r="K3392" s="16">
        <f t="shared" si="20"/>
        <v>0</v>
      </c>
    </row>
    <row r="3393" spans="11:11" x14ac:dyDescent="0.3">
      <c r="K3393" s="16">
        <f t="shared" si="20"/>
        <v>0</v>
      </c>
    </row>
    <row r="3394" spans="11:11" x14ac:dyDescent="0.3">
      <c r="K3394" s="16">
        <f t="shared" si="20"/>
        <v>0</v>
      </c>
    </row>
    <row r="3395" spans="11:11" x14ac:dyDescent="0.3">
      <c r="K3395" s="16">
        <f t="shared" si="20"/>
        <v>0</v>
      </c>
    </row>
    <row r="3396" spans="11:11" x14ac:dyDescent="0.3">
      <c r="K3396" s="16">
        <f t="shared" si="20"/>
        <v>0</v>
      </c>
    </row>
    <row r="3397" spans="11:11" x14ac:dyDescent="0.3">
      <c r="K3397" s="16">
        <f t="shared" si="20"/>
        <v>0</v>
      </c>
    </row>
    <row r="3398" spans="11:11" x14ac:dyDescent="0.3">
      <c r="K3398" s="16">
        <f t="shared" si="20"/>
        <v>0</v>
      </c>
    </row>
    <row r="3399" spans="11:11" x14ac:dyDescent="0.3">
      <c r="K3399" s="16">
        <f t="shared" si="20"/>
        <v>0</v>
      </c>
    </row>
    <row r="3400" spans="11:11" x14ac:dyDescent="0.3">
      <c r="K3400" s="16">
        <f t="shared" si="20"/>
        <v>0</v>
      </c>
    </row>
    <row r="3401" spans="11:11" x14ac:dyDescent="0.3">
      <c r="K3401" s="16">
        <f t="shared" si="20"/>
        <v>0</v>
      </c>
    </row>
    <row r="3402" spans="11:11" x14ac:dyDescent="0.3">
      <c r="K3402" s="16">
        <f t="shared" si="20"/>
        <v>0</v>
      </c>
    </row>
    <row r="3403" spans="11:11" x14ac:dyDescent="0.3">
      <c r="K3403" s="16">
        <f t="shared" si="20"/>
        <v>0</v>
      </c>
    </row>
    <row r="3404" spans="11:11" x14ac:dyDescent="0.3">
      <c r="K3404" s="16">
        <f t="shared" si="20"/>
        <v>0</v>
      </c>
    </row>
    <row r="3405" spans="11:11" x14ac:dyDescent="0.3">
      <c r="K3405" s="16">
        <f t="shared" si="20"/>
        <v>0</v>
      </c>
    </row>
    <row r="3406" spans="11:11" x14ac:dyDescent="0.3">
      <c r="K3406" s="16">
        <f t="shared" si="20"/>
        <v>0</v>
      </c>
    </row>
    <row r="3407" spans="11:11" x14ac:dyDescent="0.3">
      <c r="K3407" s="16">
        <f t="shared" si="20"/>
        <v>0</v>
      </c>
    </row>
    <row r="3408" spans="11:11" x14ac:dyDescent="0.3">
      <c r="K3408" s="16">
        <f t="shared" si="20"/>
        <v>0</v>
      </c>
    </row>
    <row r="3409" spans="11:11" x14ac:dyDescent="0.3">
      <c r="K3409" s="16">
        <f t="shared" si="20"/>
        <v>0</v>
      </c>
    </row>
    <row r="3410" spans="11:11" x14ac:dyDescent="0.3">
      <c r="K3410" s="16">
        <f t="shared" si="20"/>
        <v>0</v>
      </c>
    </row>
    <row r="3411" spans="11:11" x14ac:dyDescent="0.3">
      <c r="K3411" s="16">
        <f t="shared" si="20"/>
        <v>0</v>
      </c>
    </row>
    <row r="3412" spans="11:11" x14ac:dyDescent="0.3">
      <c r="K3412" s="16">
        <f t="shared" si="20"/>
        <v>0</v>
      </c>
    </row>
    <row r="3413" spans="11:11" x14ac:dyDescent="0.3">
      <c r="K3413" s="16">
        <f t="shared" si="20"/>
        <v>0</v>
      </c>
    </row>
    <row r="3414" spans="11:11" x14ac:dyDescent="0.3">
      <c r="K3414" s="16">
        <f t="shared" si="20"/>
        <v>0</v>
      </c>
    </row>
    <row r="3415" spans="11:11" x14ac:dyDescent="0.3">
      <c r="K3415" s="16">
        <f t="shared" si="20"/>
        <v>0</v>
      </c>
    </row>
    <row r="3416" spans="11:11" x14ac:dyDescent="0.3">
      <c r="K3416" s="16">
        <f t="shared" si="20"/>
        <v>0</v>
      </c>
    </row>
    <row r="3417" spans="11:11" x14ac:dyDescent="0.3">
      <c r="K3417" s="16">
        <f t="shared" si="20"/>
        <v>0</v>
      </c>
    </row>
    <row r="3418" spans="11:11" x14ac:dyDescent="0.3">
      <c r="K3418" s="16">
        <f t="shared" si="20"/>
        <v>0</v>
      </c>
    </row>
    <row r="3419" spans="11:11" x14ac:dyDescent="0.3">
      <c r="K3419" s="16">
        <f t="shared" si="20"/>
        <v>0</v>
      </c>
    </row>
    <row r="3420" spans="11:11" x14ac:dyDescent="0.3">
      <c r="K3420" s="16">
        <f t="shared" si="20"/>
        <v>0</v>
      </c>
    </row>
    <row r="3421" spans="11:11" x14ac:dyDescent="0.3">
      <c r="K3421" s="16">
        <f t="shared" si="20"/>
        <v>0</v>
      </c>
    </row>
    <row r="3422" spans="11:11" x14ac:dyDescent="0.3">
      <c r="K3422" s="16">
        <f t="shared" si="20"/>
        <v>0</v>
      </c>
    </row>
    <row r="3423" spans="11:11" x14ac:dyDescent="0.3">
      <c r="K3423" s="16">
        <f t="shared" si="20"/>
        <v>0</v>
      </c>
    </row>
    <row r="3424" spans="11:11" x14ac:dyDescent="0.3">
      <c r="K3424" s="16">
        <f t="shared" si="20"/>
        <v>0</v>
      </c>
    </row>
    <row r="3425" spans="11:11" x14ac:dyDescent="0.3">
      <c r="K3425" s="16">
        <f t="shared" si="20"/>
        <v>0</v>
      </c>
    </row>
    <row r="3426" spans="11:11" x14ac:dyDescent="0.3">
      <c r="K3426" s="16">
        <f t="shared" si="20"/>
        <v>0</v>
      </c>
    </row>
    <row r="3427" spans="11:11" x14ac:dyDescent="0.3">
      <c r="K3427" s="16">
        <f t="shared" si="20"/>
        <v>0</v>
      </c>
    </row>
    <row r="3428" spans="11:11" x14ac:dyDescent="0.3">
      <c r="K3428" s="16">
        <f t="shared" si="20"/>
        <v>0</v>
      </c>
    </row>
    <row r="3429" spans="11:11" x14ac:dyDescent="0.3">
      <c r="K3429" s="16">
        <f t="shared" si="20"/>
        <v>0</v>
      </c>
    </row>
    <row r="3430" spans="11:11" x14ac:dyDescent="0.3">
      <c r="K3430" s="16">
        <f t="shared" si="20"/>
        <v>0</v>
      </c>
    </row>
    <row r="3431" spans="11:11" x14ac:dyDescent="0.3">
      <c r="K3431" s="16">
        <f t="shared" si="20"/>
        <v>0</v>
      </c>
    </row>
    <row r="3432" spans="11:11" x14ac:dyDescent="0.3">
      <c r="K3432" s="16">
        <f t="shared" si="20"/>
        <v>0</v>
      </c>
    </row>
    <row r="3433" spans="11:11" x14ac:dyDescent="0.3">
      <c r="K3433" s="16">
        <f t="shared" si="20"/>
        <v>0</v>
      </c>
    </row>
    <row r="3434" spans="11:11" x14ac:dyDescent="0.3">
      <c r="K3434" s="16">
        <f t="shared" si="20"/>
        <v>0</v>
      </c>
    </row>
    <row r="3435" spans="11:11" x14ac:dyDescent="0.3">
      <c r="K3435" s="16">
        <f t="shared" si="20"/>
        <v>0</v>
      </c>
    </row>
    <row r="3436" spans="11:11" x14ac:dyDescent="0.3">
      <c r="K3436" s="16">
        <f t="shared" si="20"/>
        <v>0</v>
      </c>
    </row>
    <row r="3437" spans="11:11" x14ac:dyDescent="0.3">
      <c r="K3437" s="16">
        <f t="shared" si="20"/>
        <v>0</v>
      </c>
    </row>
    <row r="3438" spans="11:11" x14ac:dyDescent="0.3">
      <c r="K3438" s="16">
        <f t="shared" si="20"/>
        <v>0</v>
      </c>
    </row>
    <row r="3439" spans="11:11" x14ac:dyDescent="0.3">
      <c r="K3439" s="16">
        <f t="shared" si="20"/>
        <v>0</v>
      </c>
    </row>
    <row r="3440" spans="11:11" x14ac:dyDescent="0.3">
      <c r="K3440" s="16">
        <f t="shared" si="20"/>
        <v>0</v>
      </c>
    </row>
    <row r="3441" spans="11:11" x14ac:dyDescent="0.3">
      <c r="K3441" s="16">
        <f t="shared" si="20"/>
        <v>0</v>
      </c>
    </row>
    <row r="3442" spans="11:11" x14ac:dyDescent="0.3">
      <c r="K3442" s="16">
        <f t="shared" si="20"/>
        <v>0</v>
      </c>
    </row>
    <row r="3443" spans="11:11" x14ac:dyDescent="0.3">
      <c r="K3443" s="16">
        <f t="shared" si="20"/>
        <v>0</v>
      </c>
    </row>
    <row r="3444" spans="11:11" x14ac:dyDescent="0.3">
      <c r="K3444" s="16">
        <f t="shared" si="20"/>
        <v>0</v>
      </c>
    </row>
    <row r="3445" spans="11:11" x14ac:dyDescent="0.3">
      <c r="K3445" s="16">
        <f t="shared" si="20"/>
        <v>0</v>
      </c>
    </row>
    <row r="3446" spans="11:11" x14ac:dyDescent="0.3">
      <c r="K3446" s="16">
        <f t="shared" si="20"/>
        <v>0</v>
      </c>
    </row>
    <row r="3447" spans="11:11" x14ac:dyDescent="0.3">
      <c r="K3447" s="16">
        <f t="shared" si="20"/>
        <v>0</v>
      </c>
    </row>
    <row r="3448" spans="11:11" x14ac:dyDescent="0.3">
      <c r="K3448" s="16">
        <f t="shared" si="20"/>
        <v>0</v>
      </c>
    </row>
    <row r="3449" spans="11:11" x14ac:dyDescent="0.3">
      <c r="K3449" s="16">
        <f t="shared" si="20"/>
        <v>0</v>
      </c>
    </row>
    <row r="3450" spans="11:11" x14ac:dyDescent="0.3">
      <c r="K3450" s="16">
        <f t="shared" si="20"/>
        <v>0</v>
      </c>
    </row>
    <row r="3451" spans="11:11" x14ac:dyDescent="0.3">
      <c r="K3451" s="16">
        <f t="shared" si="20"/>
        <v>0</v>
      </c>
    </row>
    <row r="3452" spans="11:11" x14ac:dyDescent="0.3">
      <c r="K3452" s="16">
        <f t="shared" si="20"/>
        <v>0</v>
      </c>
    </row>
    <row r="3453" spans="11:11" x14ac:dyDescent="0.3">
      <c r="K3453" s="16">
        <f t="shared" si="20"/>
        <v>0</v>
      </c>
    </row>
    <row r="3454" spans="11:11" x14ac:dyDescent="0.3">
      <c r="K3454" s="16">
        <f t="shared" si="20"/>
        <v>0</v>
      </c>
    </row>
    <row r="3455" spans="11:11" x14ac:dyDescent="0.3">
      <c r="K3455" s="16">
        <f t="shared" ref="K3455:K3518" si="21">I3455-J3455</f>
        <v>0</v>
      </c>
    </row>
    <row r="3456" spans="11:11" x14ac:dyDescent="0.3">
      <c r="K3456" s="16">
        <f t="shared" si="21"/>
        <v>0</v>
      </c>
    </row>
    <row r="3457" spans="11:11" x14ac:dyDescent="0.3">
      <c r="K3457" s="16">
        <f t="shared" si="21"/>
        <v>0</v>
      </c>
    </row>
    <row r="3458" spans="11:11" x14ac:dyDescent="0.3">
      <c r="K3458" s="16">
        <f t="shared" si="21"/>
        <v>0</v>
      </c>
    </row>
    <row r="3459" spans="11:11" x14ac:dyDescent="0.3">
      <c r="K3459" s="16">
        <f t="shared" si="21"/>
        <v>0</v>
      </c>
    </row>
    <row r="3460" spans="11:11" x14ac:dyDescent="0.3">
      <c r="K3460" s="16">
        <f t="shared" si="21"/>
        <v>0</v>
      </c>
    </row>
    <row r="3461" spans="11:11" x14ac:dyDescent="0.3">
      <c r="K3461" s="16">
        <f t="shared" si="21"/>
        <v>0</v>
      </c>
    </row>
    <row r="3462" spans="11:11" x14ac:dyDescent="0.3">
      <c r="K3462" s="16">
        <f t="shared" si="21"/>
        <v>0</v>
      </c>
    </row>
    <row r="3463" spans="11:11" x14ac:dyDescent="0.3">
      <c r="K3463" s="16">
        <f t="shared" si="21"/>
        <v>0</v>
      </c>
    </row>
    <row r="3464" spans="11:11" x14ac:dyDescent="0.3">
      <c r="K3464" s="16">
        <f t="shared" si="21"/>
        <v>0</v>
      </c>
    </row>
    <row r="3465" spans="11:11" x14ac:dyDescent="0.3">
      <c r="K3465" s="16">
        <f t="shared" si="21"/>
        <v>0</v>
      </c>
    </row>
    <row r="3466" spans="11:11" x14ac:dyDescent="0.3">
      <c r="K3466" s="16">
        <f t="shared" si="21"/>
        <v>0</v>
      </c>
    </row>
    <row r="3467" spans="11:11" x14ac:dyDescent="0.3">
      <c r="K3467" s="16">
        <f t="shared" si="21"/>
        <v>0</v>
      </c>
    </row>
    <row r="3468" spans="11:11" x14ac:dyDescent="0.3">
      <c r="K3468" s="16">
        <f t="shared" si="21"/>
        <v>0</v>
      </c>
    </row>
    <row r="3469" spans="11:11" x14ac:dyDescent="0.3">
      <c r="K3469" s="16">
        <f t="shared" si="21"/>
        <v>0</v>
      </c>
    </row>
    <row r="3470" spans="11:11" x14ac:dyDescent="0.3">
      <c r="K3470" s="16">
        <f t="shared" si="21"/>
        <v>0</v>
      </c>
    </row>
    <row r="3471" spans="11:11" x14ac:dyDescent="0.3">
      <c r="K3471" s="16">
        <f t="shared" si="21"/>
        <v>0</v>
      </c>
    </row>
    <row r="3472" spans="11:11" x14ac:dyDescent="0.3">
      <c r="K3472" s="16">
        <f t="shared" si="21"/>
        <v>0</v>
      </c>
    </row>
    <row r="3473" spans="11:11" x14ac:dyDescent="0.3">
      <c r="K3473" s="16">
        <f t="shared" si="21"/>
        <v>0</v>
      </c>
    </row>
    <row r="3474" spans="11:11" x14ac:dyDescent="0.3">
      <c r="K3474" s="16">
        <f t="shared" si="21"/>
        <v>0</v>
      </c>
    </row>
    <row r="3475" spans="11:11" x14ac:dyDescent="0.3">
      <c r="K3475" s="16">
        <f t="shared" si="21"/>
        <v>0</v>
      </c>
    </row>
    <row r="3476" spans="11:11" x14ac:dyDescent="0.3">
      <c r="K3476" s="16">
        <f t="shared" si="21"/>
        <v>0</v>
      </c>
    </row>
    <row r="3477" spans="11:11" x14ac:dyDescent="0.3">
      <c r="K3477" s="16">
        <f t="shared" si="21"/>
        <v>0</v>
      </c>
    </row>
    <row r="3478" spans="11:11" x14ac:dyDescent="0.3">
      <c r="K3478" s="16">
        <f t="shared" si="21"/>
        <v>0</v>
      </c>
    </row>
    <row r="3479" spans="11:11" x14ac:dyDescent="0.3">
      <c r="K3479" s="16">
        <f t="shared" si="21"/>
        <v>0</v>
      </c>
    </row>
    <row r="3480" spans="11:11" x14ac:dyDescent="0.3">
      <c r="K3480" s="16">
        <f t="shared" si="21"/>
        <v>0</v>
      </c>
    </row>
    <row r="3481" spans="11:11" x14ac:dyDescent="0.3">
      <c r="K3481" s="16">
        <f t="shared" si="21"/>
        <v>0</v>
      </c>
    </row>
    <row r="3482" spans="11:11" x14ac:dyDescent="0.3">
      <c r="K3482" s="16">
        <f t="shared" si="21"/>
        <v>0</v>
      </c>
    </row>
    <row r="3483" spans="11:11" x14ac:dyDescent="0.3">
      <c r="K3483" s="16">
        <f t="shared" si="21"/>
        <v>0</v>
      </c>
    </row>
    <row r="3484" spans="11:11" x14ac:dyDescent="0.3">
      <c r="K3484" s="16">
        <f t="shared" si="21"/>
        <v>0</v>
      </c>
    </row>
    <row r="3485" spans="11:11" x14ac:dyDescent="0.3">
      <c r="K3485" s="16">
        <f t="shared" si="21"/>
        <v>0</v>
      </c>
    </row>
    <row r="3486" spans="11:11" x14ac:dyDescent="0.3">
      <c r="K3486" s="16">
        <f t="shared" si="21"/>
        <v>0</v>
      </c>
    </row>
    <row r="3487" spans="11:11" x14ac:dyDescent="0.3">
      <c r="K3487" s="16">
        <f t="shared" si="21"/>
        <v>0</v>
      </c>
    </row>
    <row r="3488" spans="11:11" x14ac:dyDescent="0.3">
      <c r="K3488" s="16">
        <f t="shared" si="21"/>
        <v>0</v>
      </c>
    </row>
    <row r="3489" spans="11:11" x14ac:dyDescent="0.3">
      <c r="K3489" s="16">
        <f t="shared" si="21"/>
        <v>0</v>
      </c>
    </row>
    <row r="3490" spans="11:11" x14ac:dyDescent="0.3">
      <c r="K3490" s="16">
        <f t="shared" si="21"/>
        <v>0</v>
      </c>
    </row>
    <row r="3491" spans="11:11" x14ac:dyDescent="0.3">
      <c r="K3491" s="16">
        <f t="shared" si="21"/>
        <v>0</v>
      </c>
    </row>
    <row r="3492" spans="11:11" x14ac:dyDescent="0.3">
      <c r="K3492" s="16">
        <f t="shared" si="21"/>
        <v>0</v>
      </c>
    </row>
    <row r="3493" spans="11:11" x14ac:dyDescent="0.3">
      <c r="K3493" s="16">
        <f t="shared" si="21"/>
        <v>0</v>
      </c>
    </row>
    <row r="3494" spans="11:11" x14ac:dyDescent="0.3">
      <c r="K3494" s="16">
        <f t="shared" si="21"/>
        <v>0</v>
      </c>
    </row>
    <row r="3495" spans="11:11" x14ac:dyDescent="0.3">
      <c r="K3495" s="16">
        <f t="shared" si="21"/>
        <v>0</v>
      </c>
    </row>
    <row r="3496" spans="11:11" x14ac:dyDescent="0.3">
      <c r="K3496" s="16">
        <f t="shared" si="21"/>
        <v>0</v>
      </c>
    </row>
    <row r="3497" spans="11:11" x14ac:dyDescent="0.3">
      <c r="K3497" s="16">
        <f t="shared" si="21"/>
        <v>0</v>
      </c>
    </row>
    <row r="3498" spans="11:11" x14ac:dyDescent="0.3">
      <c r="K3498" s="16">
        <f t="shared" si="21"/>
        <v>0</v>
      </c>
    </row>
    <row r="3499" spans="11:11" x14ac:dyDescent="0.3">
      <c r="K3499" s="16">
        <f t="shared" si="21"/>
        <v>0</v>
      </c>
    </row>
    <row r="3500" spans="11:11" x14ac:dyDescent="0.3">
      <c r="K3500" s="16">
        <f t="shared" si="21"/>
        <v>0</v>
      </c>
    </row>
    <row r="3501" spans="11:11" x14ac:dyDescent="0.3">
      <c r="K3501" s="16">
        <f t="shared" si="21"/>
        <v>0</v>
      </c>
    </row>
    <row r="3502" spans="11:11" x14ac:dyDescent="0.3">
      <c r="K3502" s="16">
        <f t="shared" si="21"/>
        <v>0</v>
      </c>
    </row>
    <row r="3503" spans="11:11" x14ac:dyDescent="0.3">
      <c r="K3503" s="16">
        <f t="shared" si="21"/>
        <v>0</v>
      </c>
    </row>
    <row r="3504" spans="11:11" x14ac:dyDescent="0.3">
      <c r="K3504" s="16">
        <f t="shared" si="21"/>
        <v>0</v>
      </c>
    </row>
    <row r="3505" spans="11:11" x14ac:dyDescent="0.3">
      <c r="K3505" s="16">
        <f t="shared" si="21"/>
        <v>0</v>
      </c>
    </row>
    <row r="3506" spans="11:11" x14ac:dyDescent="0.3">
      <c r="K3506" s="16">
        <f t="shared" si="21"/>
        <v>0</v>
      </c>
    </row>
    <row r="3507" spans="11:11" x14ac:dyDescent="0.3">
      <c r="K3507" s="16">
        <f t="shared" si="21"/>
        <v>0</v>
      </c>
    </row>
    <row r="3508" spans="11:11" x14ac:dyDescent="0.3">
      <c r="K3508" s="16">
        <f t="shared" si="21"/>
        <v>0</v>
      </c>
    </row>
    <row r="3509" spans="11:11" x14ac:dyDescent="0.3">
      <c r="K3509" s="16">
        <f t="shared" si="21"/>
        <v>0</v>
      </c>
    </row>
    <row r="3510" spans="11:11" x14ac:dyDescent="0.3">
      <c r="K3510" s="16">
        <f t="shared" si="21"/>
        <v>0</v>
      </c>
    </row>
    <row r="3511" spans="11:11" x14ac:dyDescent="0.3">
      <c r="K3511" s="16">
        <f t="shared" si="21"/>
        <v>0</v>
      </c>
    </row>
    <row r="3512" spans="11:11" x14ac:dyDescent="0.3">
      <c r="K3512" s="16">
        <f t="shared" si="21"/>
        <v>0</v>
      </c>
    </row>
    <row r="3513" spans="11:11" x14ac:dyDescent="0.3">
      <c r="K3513" s="16">
        <f t="shared" si="21"/>
        <v>0</v>
      </c>
    </row>
    <row r="3514" spans="11:11" x14ac:dyDescent="0.3">
      <c r="K3514" s="16">
        <f t="shared" si="21"/>
        <v>0</v>
      </c>
    </row>
    <row r="3515" spans="11:11" x14ac:dyDescent="0.3">
      <c r="K3515" s="16">
        <f t="shared" si="21"/>
        <v>0</v>
      </c>
    </row>
    <row r="3516" spans="11:11" x14ac:dyDescent="0.3">
      <c r="K3516" s="16">
        <f t="shared" si="21"/>
        <v>0</v>
      </c>
    </row>
    <row r="3517" spans="11:11" x14ac:dyDescent="0.3">
      <c r="K3517" s="16">
        <f t="shared" si="21"/>
        <v>0</v>
      </c>
    </row>
    <row r="3518" spans="11:11" x14ac:dyDescent="0.3">
      <c r="K3518" s="16">
        <f t="shared" si="21"/>
        <v>0</v>
      </c>
    </row>
    <row r="3519" spans="11:11" x14ac:dyDescent="0.3">
      <c r="K3519" s="16">
        <f t="shared" ref="K3519:K3582" si="22">I3519-J3519</f>
        <v>0</v>
      </c>
    </row>
    <row r="3520" spans="11:11" x14ac:dyDescent="0.3">
      <c r="K3520" s="16">
        <f t="shared" si="22"/>
        <v>0</v>
      </c>
    </row>
    <row r="3521" spans="11:11" x14ac:dyDescent="0.3">
      <c r="K3521" s="16">
        <f t="shared" si="22"/>
        <v>0</v>
      </c>
    </row>
    <row r="3522" spans="11:11" x14ac:dyDescent="0.3">
      <c r="K3522" s="16">
        <f t="shared" si="22"/>
        <v>0</v>
      </c>
    </row>
    <row r="3523" spans="11:11" x14ac:dyDescent="0.3">
      <c r="K3523" s="16">
        <f t="shared" si="22"/>
        <v>0</v>
      </c>
    </row>
    <row r="3524" spans="11:11" x14ac:dyDescent="0.3">
      <c r="K3524" s="16">
        <f t="shared" si="22"/>
        <v>0</v>
      </c>
    </row>
    <row r="3525" spans="11:11" x14ac:dyDescent="0.3">
      <c r="K3525" s="16">
        <f t="shared" si="22"/>
        <v>0</v>
      </c>
    </row>
    <row r="3526" spans="11:11" x14ac:dyDescent="0.3">
      <c r="K3526" s="16">
        <f t="shared" si="22"/>
        <v>0</v>
      </c>
    </row>
    <row r="3527" spans="11:11" x14ac:dyDescent="0.3">
      <c r="K3527" s="16">
        <f t="shared" si="22"/>
        <v>0</v>
      </c>
    </row>
    <row r="3528" spans="11:11" x14ac:dyDescent="0.3">
      <c r="K3528" s="16">
        <f t="shared" si="22"/>
        <v>0</v>
      </c>
    </row>
    <row r="3529" spans="11:11" x14ac:dyDescent="0.3">
      <c r="K3529" s="16">
        <f t="shared" si="22"/>
        <v>0</v>
      </c>
    </row>
    <row r="3530" spans="11:11" x14ac:dyDescent="0.3">
      <c r="K3530" s="16">
        <f t="shared" si="22"/>
        <v>0</v>
      </c>
    </row>
    <row r="3531" spans="11:11" x14ac:dyDescent="0.3">
      <c r="K3531" s="16">
        <f t="shared" si="22"/>
        <v>0</v>
      </c>
    </row>
    <row r="3532" spans="11:11" x14ac:dyDescent="0.3">
      <c r="K3532" s="16">
        <f t="shared" si="22"/>
        <v>0</v>
      </c>
    </row>
    <row r="3533" spans="11:11" x14ac:dyDescent="0.3">
      <c r="K3533" s="16">
        <f t="shared" si="22"/>
        <v>0</v>
      </c>
    </row>
    <row r="3534" spans="11:11" x14ac:dyDescent="0.3">
      <c r="K3534" s="16">
        <f t="shared" si="22"/>
        <v>0</v>
      </c>
    </row>
    <row r="3535" spans="11:11" x14ac:dyDescent="0.3">
      <c r="K3535" s="16">
        <f t="shared" si="22"/>
        <v>0</v>
      </c>
    </row>
    <row r="3536" spans="11:11" x14ac:dyDescent="0.3">
      <c r="K3536" s="16">
        <f t="shared" si="22"/>
        <v>0</v>
      </c>
    </row>
    <row r="3537" spans="11:11" x14ac:dyDescent="0.3">
      <c r="K3537" s="16">
        <f t="shared" si="22"/>
        <v>0</v>
      </c>
    </row>
    <row r="3538" spans="11:11" x14ac:dyDescent="0.3">
      <c r="K3538" s="16">
        <f t="shared" si="22"/>
        <v>0</v>
      </c>
    </row>
    <row r="3539" spans="11:11" x14ac:dyDescent="0.3">
      <c r="K3539" s="16">
        <f t="shared" si="22"/>
        <v>0</v>
      </c>
    </row>
    <row r="3540" spans="11:11" x14ac:dyDescent="0.3">
      <c r="K3540" s="16">
        <f t="shared" si="22"/>
        <v>0</v>
      </c>
    </row>
    <row r="3541" spans="11:11" x14ac:dyDescent="0.3">
      <c r="K3541" s="16">
        <f t="shared" si="22"/>
        <v>0</v>
      </c>
    </row>
    <row r="3542" spans="11:11" x14ac:dyDescent="0.3">
      <c r="K3542" s="16">
        <f t="shared" si="22"/>
        <v>0</v>
      </c>
    </row>
    <row r="3543" spans="11:11" x14ac:dyDescent="0.3">
      <c r="K3543" s="16">
        <f t="shared" si="22"/>
        <v>0</v>
      </c>
    </row>
    <row r="3544" spans="11:11" x14ac:dyDescent="0.3">
      <c r="K3544" s="16">
        <f t="shared" si="22"/>
        <v>0</v>
      </c>
    </row>
    <row r="3545" spans="11:11" x14ac:dyDescent="0.3">
      <c r="K3545" s="16">
        <f t="shared" si="22"/>
        <v>0</v>
      </c>
    </row>
    <row r="3546" spans="11:11" x14ac:dyDescent="0.3">
      <c r="K3546" s="16">
        <f t="shared" si="22"/>
        <v>0</v>
      </c>
    </row>
    <row r="3547" spans="11:11" x14ac:dyDescent="0.3">
      <c r="K3547" s="16">
        <f t="shared" si="22"/>
        <v>0</v>
      </c>
    </row>
    <row r="3548" spans="11:11" x14ac:dyDescent="0.3">
      <c r="K3548" s="16">
        <f t="shared" si="22"/>
        <v>0</v>
      </c>
    </row>
    <row r="3549" spans="11:11" x14ac:dyDescent="0.3">
      <c r="K3549" s="16">
        <f t="shared" si="22"/>
        <v>0</v>
      </c>
    </row>
    <row r="3550" spans="11:11" x14ac:dyDescent="0.3">
      <c r="K3550" s="16">
        <f t="shared" si="22"/>
        <v>0</v>
      </c>
    </row>
    <row r="3551" spans="11:11" x14ac:dyDescent="0.3">
      <c r="K3551" s="16">
        <f t="shared" si="22"/>
        <v>0</v>
      </c>
    </row>
    <row r="3552" spans="11:11" x14ac:dyDescent="0.3">
      <c r="K3552" s="16">
        <f t="shared" si="22"/>
        <v>0</v>
      </c>
    </row>
    <row r="3553" spans="11:11" x14ac:dyDescent="0.3">
      <c r="K3553" s="16">
        <f t="shared" si="22"/>
        <v>0</v>
      </c>
    </row>
    <row r="3554" spans="11:11" x14ac:dyDescent="0.3">
      <c r="K3554" s="16">
        <f t="shared" si="22"/>
        <v>0</v>
      </c>
    </row>
    <row r="3555" spans="11:11" x14ac:dyDescent="0.3">
      <c r="K3555" s="16">
        <f t="shared" si="22"/>
        <v>0</v>
      </c>
    </row>
    <row r="3556" spans="11:11" x14ac:dyDescent="0.3">
      <c r="K3556" s="16">
        <f t="shared" si="22"/>
        <v>0</v>
      </c>
    </row>
    <row r="3557" spans="11:11" x14ac:dyDescent="0.3">
      <c r="K3557" s="16">
        <f t="shared" si="22"/>
        <v>0</v>
      </c>
    </row>
    <row r="3558" spans="11:11" x14ac:dyDescent="0.3">
      <c r="K3558" s="16">
        <f t="shared" si="22"/>
        <v>0</v>
      </c>
    </row>
    <row r="3559" spans="11:11" x14ac:dyDescent="0.3">
      <c r="K3559" s="16">
        <f t="shared" si="22"/>
        <v>0</v>
      </c>
    </row>
    <row r="3560" spans="11:11" x14ac:dyDescent="0.3">
      <c r="K3560" s="16">
        <f t="shared" si="22"/>
        <v>0</v>
      </c>
    </row>
    <row r="3561" spans="11:11" x14ac:dyDescent="0.3">
      <c r="K3561" s="16">
        <f t="shared" si="22"/>
        <v>0</v>
      </c>
    </row>
    <row r="3562" spans="11:11" x14ac:dyDescent="0.3">
      <c r="K3562" s="16">
        <f t="shared" si="22"/>
        <v>0</v>
      </c>
    </row>
    <row r="3563" spans="11:11" x14ac:dyDescent="0.3">
      <c r="K3563" s="16">
        <f t="shared" si="22"/>
        <v>0</v>
      </c>
    </row>
    <row r="3564" spans="11:11" x14ac:dyDescent="0.3">
      <c r="K3564" s="16">
        <f t="shared" si="22"/>
        <v>0</v>
      </c>
    </row>
    <row r="3565" spans="11:11" x14ac:dyDescent="0.3">
      <c r="K3565" s="16">
        <f t="shared" si="22"/>
        <v>0</v>
      </c>
    </row>
    <row r="3566" spans="11:11" x14ac:dyDescent="0.3">
      <c r="K3566" s="16">
        <f t="shared" si="22"/>
        <v>0</v>
      </c>
    </row>
    <row r="3567" spans="11:11" x14ac:dyDescent="0.3">
      <c r="K3567" s="16">
        <f t="shared" si="22"/>
        <v>0</v>
      </c>
    </row>
    <row r="3568" spans="11:11" x14ac:dyDescent="0.3">
      <c r="K3568" s="16">
        <f t="shared" si="22"/>
        <v>0</v>
      </c>
    </row>
    <row r="3569" spans="11:11" x14ac:dyDescent="0.3">
      <c r="K3569" s="16">
        <f t="shared" si="22"/>
        <v>0</v>
      </c>
    </row>
    <row r="3570" spans="11:11" x14ac:dyDescent="0.3">
      <c r="K3570" s="16">
        <f t="shared" si="22"/>
        <v>0</v>
      </c>
    </row>
    <row r="3571" spans="11:11" x14ac:dyDescent="0.3">
      <c r="K3571" s="16">
        <f t="shared" si="22"/>
        <v>0</v>
      </c>
    </row>
    <row r="3572" spans="11:11" x14ac:dyDescent="0.3">
      <c r="K3572" s="16">
        <f t="shared" si="22"/>
        <v>0</v>
      </c>
    </row>
    <row r="3573" spans="11:11" x14ac:dyDescent="0.3">
      <c r="K3573" s="16">
        <f t="shared" si="22"/>
        <v>0</v>
      </c>
    </row>
    <row r="3574" spans="11:11" x14ac:dyDescent="0.3">
      <c r="K3574" s="16">
        <f t="shared" si="22"/>
        <v>0</v>
      </c>
    </row>
    <row r="3575" spans="11:11" x14ac:dyDescent="0.3">
      <c r="K3575" s="16">
        <f t="shared" si="22"/>
        <v>0</v>
      </c>
    </row>
    <row r="3576" spans="11:11" x14ac:dyDescent="0.3">
      <c r="K3576" s="16">
        <f t="shared" si="22"/>
        <v>0</v>
      </c>
    </row>
    <row r="3577" spans="11:11" x14ac:dyDescent="0.3">
      <c r="K3577" s="16">
        <f t="shared" si="22"/>
        <v>0</v>
      </c>
    </row>
    <row r="3578" spans="11:11" x14ac:dyDescent="0.3">
      <c r="K3578" s="16">
        <f t="shared" si="22"/>
        <v>0</v>
      </c>
    </row>
    <row r="3579" spans="11:11" x14ac:dyDescent="0.3">
      <c r="K3579" s="16">
        <f t="shared" si="22"/>
        <v>0</v>
      </c>
    </row>
    <row r="3580" spans="11:11" x14ac:dyDescent="0.3">
      <c r="K3580" s="16">
        <f t="shared" si="22"/>
        <v>0</v>
      </c>
    </row>
    <row r="3581" spans="11:11" x14ac:dyDescent="0.3">
      <c r="K3581" s="16">
        <f t="shared" si="22"/>
        <v>0</v>
      </c>
    </row>
    <row r="3582" spans="11:11" x14ac:dyDescent="0.3">
      <c r="K3582" s="16">
        <f t="shared" si="22"/>
        <v>0</v>
      </c>
    </row>
    <row r="3583" spans="11:11" x14ac:dyDescent="0.3">
      <c r="K3583" s="16">
        <f t="shared" ref="K3583:K3646" si="23">I3583-J3583</f>
        <v>0</v>
      </c>
    </row>
    <row r="3584" spans="11:11" x14ac:dyDescent="0.3">
      <c r="K3584" s="16">
        <f t="shared" si="23"/>
        <v>0</v>
      </c>
    </row>
    <row r="3585" spans="11:11" x14ac:dyDescent="0.3">
      <c r="K3585" s="16">
        <f t="shared" si="23"/>
        <v>0</v>
      </c>
    </row>
    <row r="3586" spans="11:11" x14ac:dyDescent="0.3">
      <c r="K3586" s="16">
        <f t="shared" si="23"/>
        <v>0</v>
      </c>
    </row>
    <row r="3587" spans="11:11" x14ac:dyDescent="0.3">
      <c r="K3587" s="16">
        <f t="shared" si="23"/>
        <v>0</v>
      </c>
    </row>
    <row r="3588" spans="11:11" x14ac:dyDescent="0.3">
      <c r="K3588" s="16">
        <f t="shared" si="23"/>
        <v>0</v>
      </c>
    </row>
    <row r="3589" spans="11:11" x14ac:dyDescent="0.3">
      <c r="K3589" s="16">
        <f t="shared" si="23"/>
        <v>0</v>
      </c>
    </row>
    <row r="3590" spans="11:11" x14ac:dyDescent="0.3">
      <c r="K3590" s="16">
        <f t="shared" si="23"/>
        <v>0</v>
      </c>
    </row>
    <row r="3591" spans="11:11" x14ac:dyDescent="0.3">
      <c r="K3591" s="16">
        <f t="shared" si="23"/>
        <v>0</v>
      </c>
    </row>
    <row r="3592" spans="11:11" x14ac:dyDescent="0.3">
      <c r="K3592" s="16">
        <f t="shared" si="23"/>
        <v>0</v>
      </c>
    </row>
    <row r="3593" spans="11:11" x14ac:dyDescent="0.3">
      <c r="K3593" s="16">
        <f t="shared" si="23"/>
        <v>0</v>
      </c>
    </row>
    <row r="3594" spans="11:11" x14ac:dyDescent="0.3">
      <c r="K3594" s="16">
        <f t="shared" si="23"/>
        <v>0</v>
      </c>
    </row>
    <row r="3595" spans="11:11" x14ac:dyDescent="0.3">
      <c r="K3595" s="16">
        <f t="shared" si="23"/>
        <v>0</v>
      </c>
    </row>
    <row r="3596" spans="11:11" x14ac:dyDescent="0.3">
      <c r="K3596" s="16">
        <f t="shared" si="23"/>
        <v>0</v>
      </c>
    </row>
    <row r="3597" spans="11:11" x14ac:dyDescent="0.3">
      <c r="K3597" s="16">
        <f t="shared" si="23"/>
        <v>0</v>
      </c>
    </row>
    <row r="3598" spans="11:11" x14ac:dyDescent="0.3">
      <c r="K3598" s="16">
        <f t="shared" si="23"/>
        <v>0</v>
      </c>
    </row>
    <row r="3599" spans="11:11" x14ac:dyDescent="0.3">
      <c r="K3599" s="16">
        <f t="shared" si="23"/>
        <v>0</v>
      </c>
    </row>
    <row r="3600" spans="11:11" x14ac:dyDescent="0.3">
      <c r="K3600" s="16">
        <f t="shared" si="23"/>
        <v>0</v>
      </c>
    </row>
    <row r="3601" spans="11:11" x14ac:dyDescent="0.3">
      <c r="K3601" s="16">
        <f t="shared" si="23"/>
        <v>0</v>
      </c>
    </row>
    <row r="3602" spans="11:11" x14ac:dyDescent="0.3">
      <c r="K3602" s="16">
        <f t="shared" si="23"/>
        <v>0</v>
      </c>
    </row>
    <row r="3603" spans="11:11" x14ac:dyDescent="0.3">
      <c r="K3603" s="16">
        <f t="shared" si="23"/>
        <v>0</v>
      </c>
    </row>
    <row r="3604" spans="11:11" x14ac:dyDescent="0.3">
      <c r="K3604" s="16">
        <f t="shared" si="23"/>
        <v>0</v>
      </c>
    </row>
    <row r="3605" spans="11:11" x14ac:dyDescent="0.3">
      <c r="K3605" s="16">
        <f t="shared" si="23"/>
        <v>0</v>
      </c>
    </row>
    <row r="3606" spans="11:11" x14ac:dyDescent="0.3">
      <c r="K3606" s="16">
        <f t="shared" si="23"/>
        <v>0</v>
      </c>
    </row>
    <row r="3607" spans="11:11" x14ac:dyDescent="0.3">
      <c r="K3607" s="16">
        <f t="shared" si="23"/>
        <v>0</v>
      </c>
    </row>
    <row r="3608" spans="11:11" x14ac:dyDescent="0.3">
      <c r="K3608" s="16">
        <f t="shared" si="23"/>
        <v>0</v>
      </c>
    </row>
    <row r="3609" spans="11:11" x14ac:dyDescent="0.3">
      <c r="K3609" s="16">
        <f t="shared" si="23"/>
        <v>0</v>
      </c>
    </row>
    <row r="3610" spans="11:11" x14ac:dyDescent="0.3">
      <c r="K3610" s="16">
        <f t="shared" si="23"/>
        <v>0</v>
      </c>
    </row>
    <row r="3611" spans="11:11" x14ac:dyDescent="0.3">
      <c r="K3611" s="16">
        <f t="shared" si="23"/>
        <v>0</v>
      </c>
    </row>
    <row r="3612" spans="11:11" x14ac:dyDescent="0.3">
      <c r="K3612" s="16">
        <f t="shared" si="23"/>
        <v>0</v>
      </c>
    </row>
    <row r="3613" spans="11:11" x14ac:dyDescent="0.3">
      <c r="K3613" s="16">
        <f t="shared" si="23"/>
        <v>0</v>
      </c>
    </row>
    <row r="3614" spans="11:11" x14ac:dyDescent="0.3">
      <c r="K3614" s="16">
        <f t="shared" si="23"/>
        <v>0</v>
      </c>
    </row>
    <row r="3615" spans="11:11" x14ac:dyDescent="0.3">
      <c r="K3615" s="16">
        <f t="shared" si="23"/>
        <v>0</v>
      </c>
    </row>
    <row r="3616" spans="11:11" x14ac:dyDescent="0.3">
      <c r="K3616" s="16">
        <f t="shared" si="23"/>
        <v>0</v>
      </c>
    </row>
    <row r="3617" spans="11:11" x14ac:dyDescent="0.3">
      <c r="K3617" s="16">
        <f t="shared" si="23"/>
        <v>0</v>
      </c>
    </row>
    <row r="3618" spans="11:11" x14ac:dyDescent="0.3">
      <c r="K3618" s="16">
        <f t="shared" si="23"/>
        <v>0</v>
      </c>
    </row>
    <row r="3619" spans="11:11" x14ac:dyDescent="0.3">
      <c r="K3619" s="16">
        <f t="shared" si="23"/>
        <v>0</v>
      </c>
    </row>
    <row r="3620" spans="11:11" x14ac:dyDescent="0.3">
      <c r="K3620" s="16">
        <f t="shared" si="23"/>
        <v>0</v>
      </c>
    </row>
    <row r="3621" spans="11:11" x14ac:dyDescent="0.3">
      <c r="K3621" s="16">
        <f t="shared" si="23"/>
        <v>0</v>
      </c>
    </row>
    <row r="3622" spans="11:11" x14ac:dyDescent="0.3">
      <c r="K3622" s="16">
        <f t="shared" si="23"/>
        <v>0</v>
      </c>
    </row>
    <row r="3623" spans="11:11" x14ac:dyDescent="0.3">
      <c r="K3623" s="16">
        <f t="shared" si="23"/>
        <v>0</v>
      </c>
    </row>
    <row r="3624" spans="11:11" x14ac:dyDescent="0.3">
      <c r="K3624" s="16">
        <f t="shared" si="23"/>
        <v>0</v>
      </c>
    </row>
    <row r="3625" spans="11:11" x14ac:dyDescent="0.3">
      <c r="K3625" s="16">
        <f t="shared" si="23"/>
        <v>0</v>
      </c>
    </row>
    <row r="3626" spans="11:11" x14ac:dyDescent="0.3">
      <c r="K3626" s="16">
        <f t="shared" si="23"/>
        <v>0</v>
      </c>
    </row>
    <row r="3627" spans="11:11" x14ac:dyDescent="0.3">
      <c r="K3627" s="16">
        <f t="shared" si="23"/>
        <v>0</v>
      </c>
    </row>
    <row r="3628" spans="11:11" x14ac:dyDescent="0.3">
      <c r="K3628" s="16">
        <f t="shared" si="23"/>
        <v>0</v>
      </c>
    </row>
    <row r="3629" spans="11:11" x14ac:dyDescent="0.3">
      <c r="K3629" s="16">
        <f t="shared" si="23"/>
        <v>0</v>
      </c>
    </row>
    <row r="3630" spans="11:11" x14ac:dyDescent="0.3">
      <c r="K3630" s="16">
        <f t="shared" si="23"/>
        <v>0</v>
      </c>
    </row>
    <row r="3631" spans="11:11" x14ac:dyDescent="0.3">
      <c r="K3631" s="16">
        <f t="shared" si="23"/>
        <v>0</v>
      </c>
    </row>
    <row r="3632" spans="11:11" x14ac:dyDescent="0.3">
      <c r="K3632" s="16">
        <f t="shared" si="23"/>
        <v>0</v>
      </c>
    </row>
    <row r="3633" spans="11:11" x14ac:dyDescent="0.3">
      <c r="K3633" s="16">
        <f t="shared" si="23"/>
        <v>0</v>
      </c>
    </row>
    <row r="3634" spans="11:11" x14ac:dyDescent="0.3">
      <c r="K3634" s="16">
        <f t="shared" si="23"/>
        <v>0</v>
      </c>
    </row>
    <row r="3635" spans="11:11" x14ac:dyDescent="0.3">
      <c r="K3635" s="16">
        <f t="shared" si="23"/>
        <v>0</v>
      </c>
    </row>
    <row r="3636" spans="11:11" x14ac:dyDescent="0.3">
      <c r="K3636" s="16">
        <f t="shared" si="23"/>
        <v>0</v>
      </c>
    </row>
    <row r="3637" spans="11:11" x14ac:dyDescent="0.3">
      <c r="K3637" s="16">
        <f t="shared" si="23"/>
        <v>0</v>
      </c>
    </row>
    <row r="3638" spans="11:11" x14ac:dyDescent="0.3">
      <c r="K3638" s="16">
        <f t="shared" si="23"/>
        <v>0</v>
      </c>
    </row>
    <row r="3639" spans="11:11" x14ac:dyDescent="0.3">
      <c r="K3639" s="16">
        <f t="shared" si="23"/>
        <v>0</v>
      </c>
    </row>
    <row r="3640" spans="11:11" x14ac:dyDescent="0.3">
      <c r="K3640" s="16">
        <f t="shared" si="23"/>
        <v>0</v>
      </c>
    </row>
    <row r="3641" spans="11:11" x14ac:dyDescent="0.3">
      <c r="K3641" s="16">
        <f t="shared" si="23"/>
        <v>0</v>
      </c>
    </row>
    <row r="3642" spans="11:11" x14ac:dyDescent="0.3">
      <c r="K3642" s="16">
        <f t="shared" si="23"/>
        <v>0</v>
      </c>
    </row>
    <row r="3643" spans="11:11" x14ac:dyDescent="0.3">
      <c r="K3643" s="16">
        <f t="shared" si="23"/>
        <v>0</v>
      </c>
    </row>
    <row r="3644" spans="11:11" x14ac:dyDescent="0.3">
      <c r="K3644" s="16">
        <f t="shared" si="23"/>
        <v>0</v>
      </c>
    </row>
    <row r="3645" spans="11:11" x14ac:dyDescent="0.3">
      <c r="K3645" s="16">
        <f t="shared" si="23"/>
        <v>0</v>
      </c>
    </row>
    <row r="3646" spans="11:11" x14ac:dyDescent="0.3">
      <c r="K3646" s="16">
        <f t="shared" si="23"/>
        <v>0</v>
      </c>
    </row>
    <row r="3647" spans="11:11" x14ac:dyDescent="0.3">
      <c r="K3647" s="16">
        <f t="shared" ref="K3647:K3710" si="24">I3647-J3647</f>
        <v>0</v>
      </c>
    </row>
    <row r="3648" spans="11:11" x14ac:dyDescent="0.3">
      <c r="K3648" s="16">
        <f t="shared" si="24"/>
        <v>0</v>
      </c>
    </row>
    <row r="3649" spans="11:11" x14ac:dyDescent="0.3">
      <c r="K3649" s="16">
        <f t="shared" si="24"/>
        <v>0</v>
      </c>
    </row>
    <row r="3650" spans="11:11" x14ac:dyDescent="0.3">
      <c r="K3650" s="16">
        <f t="shared" si="24"/>
        <v>0</v>
      </c>
    </row>
    <row r="3651" spans="11:11" x14ac:dyDescent="0.3">
      <c r="K3651" s="16">
        <f t="shared" si="24"/>
        <v>0</v>
      </c>
    </row>
    <row r="3652" spans="11:11" x14ac:dyDescent="0.3">
      <c r="K3652" s="16">
        <f t="shared" si="24"/>
        <v>0</v>
      </c>
    </row>
    <row r="3653" spans="11:11" x14ac:dyDescent="0.3">
      <c r="K3653" s="16">
        <f t="shared" si="24"/>
        <v>0</v>
      </c>
    </row>
    <row r="3654" spans="11:11" x14ac:dyDescent="0.3">
      <c r="K3654" s="16">
        <f t="shared" si="24"/>
        <v>0</v>
      </c>
    </row>
    <row r="3655" spans="11:11" x14ac:dyDescent="0.3">
      <c r="K3655" s="16">
        <f t="shared" si="24"/>
        <v>0</v>
      </c>
    </row>
    <row r="3656" spans="11:11" x14ac:dyDescent="0.3">
      <c r="K3656" s="16">
        <f t="shared" si="24"/>
        <v>0</v>
      </c>
    </row>
    <row r="3657" spans="11:11" x14ac:dyDescent="0.3">
      <c r="K3657" s="16">
        <f t="shared" si="24"/>
        <v>0</v>
      </c>
    </row>
    <row r="3658" spans="11:11" x14ac:dyDescent="0.3">
      <c r="K3658" s="16">
        <f t="shared" si="24"/>
        <v>0</v>
      </c>
    </row>
    <row r="3659" spans="11:11" x14ac:dyDescent="0.3">
      <c r="K3659" s="16">
        <f t="shared" si="24"/>
        <v>0</v>
      </c>
    </row>
    <row r="3660" spans="11:11" x14ac:dyDescent="0.3">
      <c r="K3660" s="16">
        <f t="shared" si="24"/>
        <v>0</v>
      </c>
    </row>
    <row r="3661" spans="11:11" x14ac:dyDescent="0.3">
      <c r="K3661" s="16">
        <f t="shared" si="24"/>
        <v>0</v>
      </c>
    </row>
    <row r="3662" spans="11:11" x14ac:dyDescent="0.3">
      <c r="K3662" s="16">
        <f t="shared" si="24"/>
        <v>0</v>
      </c>
    </row>
    <row r="3663" spans="11:11" x14ac:dyDescent="0.3">
      <c r="K3663" s="16">
        <f t="shared" si="24"/>
        <v>0</v>
      </c>
    </row>
    <row r="3664" spans="11:11" x14ac:dyDescent="0.3">
      <c r="K3664" s="16">
        <f t="shared" si="24"/>
        <v>0</v>
      </c>
    </row>
    <row r="3665" spans="11:11" x14ac:dyDescent="0.3">
      <c r="K3665" s="16">
        <f t="shared" si="24"/>
        <v>0</v>
      </c>
    </row>
    <row r="3666" spans="11:11" x14ac:dyDescent="0.3">
      <c r="K3666" s="16">
        <f t="shared" si="24"/>
        <v>0</v>
      </c>
    </row>
    <row r="3667" spans="11:11" x14ac:dyDescent="0.3">
      <c r="K3667" s="16">
        <f t="shared" si="24"/>
        <v>0</v>
      </c>
    </row>
    <row r="3668" spans="11:11" x14ac:dyDescent="0.3">
      <c r="K3668" s="16">
        <f t="shared" si="24"/>
        <v>0</v>
      </c>
    </row>
    <row r="3669" spans="11:11" x14ac:dyDescent="0.3">
      <c r="K3669" s="16">
        <f t="shared" si="24"/>
        <v>0</v>
      </c>
    </row>
    <row r="3670" spans="11:11" x14ac:dyDescent="0.3">
      <c r="K3670" s="16">
        <f t="shared" si="24"/>
        <v>0</v>
      </c>
    </row>
    <row r="3671" spans="11:11" x14ac:dyDescent="0.3">
      <c r="K3671" s="16">
        <f t="shared" si="24"/>
        <v>0</v>
      </c>
    </row>
    <row r="3672" spans="11:11" x14ac:dyDescent="0.3">
      <c r="K3672" s="16">
        <f t="shared" si="24"/>
        <v>0</v>
      </c>
    </row>
    <row r="3673" spans="11:11" x14ac:dyDescent="0.3">
      <c r="K3673" s="16">
        <f t="shared" si="24"/>
        <v>0</v>
      </c>
    </row>
    <row r="3674" spans="11:11" x14ac:dyDescent="0.3">
      <c r="K3674" s="16">
        <f t="shared" si="24"/>
        <v>0</v>
      </c>
    </row>
    <row r="3675" spans="11:11" x14ac:dyDescent="0.3">
      <c r="K3675" s="16">
        <f t="shared" si="24"/>
        <v>0</v>
      </c>
    </row>
    <row r="3676" spans="11:11" x14ac:dyDescent="0.3">
      <c r="K3676" s="16">
        <f t="shared" si="24"/>
        <v>0</v>
      </c>
    </row>
    <row r="3677" spans="11:11" x14ac:dyDescent="0.3">
      <c r="K3677" s="16">
        <f t="shared" si="24"/>
        <v>0</v>
      </c>
    </row>
    <row r="3678" spans="11:11" x14ac:dyDescent="0.3">
      <c r="K3678" s="16">
        <f t="shared" si="24"/>
        <v>0</v>
      </c>
    </row>
    <row r="3679" spans="11:11" x14ac:dyDescent="0.3">
      <c r="K3679" s="16">
        <f t="shared" si="24"/>
        <v>0</v>
      </c>
    </row>
    <row r="3680" spans="11:11" x14ac:dyDescent="0.3">
      <c r="K3680" s="16">
        <f t="shared" si="24"/>
        <v>0</v>
      </c>
    </row>
    <row r="3681" spans="11:11" x14ac:dyDescent="0.3">
      <c r="K3681" s="16">
        <f t="shared" si="24"/>
        <v>0</v>
      </c>
    </row>
    <row r="3682" spans="11:11" x14ac:dyDescent="0.3">
      <c r="K3682" s="16">
        <f t="shared" si="24"/>
        <v>0</v>
      </c>
    </row>
    <row r="3683" spans="11:11" x14ac:dyDescent="0.3">
      <c r="K3683" s="16">
        <f t="shared" si="24"/>
        <v>0</v>
      </c>
    </row>
    <row r="3684" spans="11:11" x14ac:dyDescent="0.3">
      <c r="K3684" s="16">
        <f t="shared" si="24"/>
        <v>0</v>
      </c>
    </row>
    <row r="3685" spans="11:11" x14ac:dyDescent="0.3">
      <c r="K3685" s="16">
        <f t="shared" si="24"/>
        <v>0</v>
      </c>
    </row>
    <row r="3686" spans="11:11" x14ac:dyDescent="0.3">
      <c r="K3686" s="16">
        <f t="shared" si="24"/>
        <v>0</v>
      </c>
    </row>
    <row r="3687" spans="11:11" x14ac:dyDescent="0.3">
      <c r="K3687" s="16">
        <f t="shared" si="24"/>
        <v>0</v>
      </c>
    </row>
    <row r="3688" spans="11:11" x14ac:dyDescent="0.3">
      <c r="K3688" s="16">
        <f t="shared" si="24"/>
        <v>0</v>
      </c>
    </row>
    <row r="3689" spans="11:11" x14ac:dyDescent="0.3">
      <c r="K3689" s="16">
        <f t="shared" si="24"/>
        <v>0</v>
      </c>
    </row>
    <row r="3690" spans="11:11" x14ac:dyDescent="0.3">
      <c r="K3690" s="16">
        <f t="shared" si="24"/>
        <v>0</v>
      </c>
    </row>
    <row r="3691" spans="11:11" x14ac:dyDescent="0.3">
      <c r="K3691" s="16">
        <f t="shared" si="24"/>
        <v>0</v>
      </c>
    </row>
    <row r="3692" spans="11:11" x14ac:dyDescent="0.3">
      <c r="K3692" s="16">
        <f t="shared" si="24"/>
        <v>0</v>
      </c>
    </row>
    <row r="3693" spans="11:11" x14ac:dyDescent="0.3">
      <c r="K3693" s="16">
        <f t="shared" si="24"/>
        <v>0</v>
      </c>
    </row>
    <row r="3694" spans="11:11" x14ac:dyDescent="0.3">
      <c r="K3694" s="16">
        <f t="shared" si="24"/>
        <v>0</v>
      </c>
    </row>
    <row r="3695" spans="11:11" x14ac:dyDescent="0.3">
      <c r="K3695" s="16">
        <f t="shared" si="24"/>
        <v>0</v>
      </c>
    </row>
    <row r="3696" spans="11:11" x14ac:dyDescent="0.3">
      <c r="K3696" s="16">
        <f t="shared" si="24"/>
        <v>0</v>
      </c>
    </row>
    <row r="3697" spans="11:11" x14ac:dyDescent="0.3">
      <c r="K3697" s="16">
        <f t="shared" si="24"/>
        <v>0</v>
      </c>
    </row>
    <row r="3698" spans="11:11" x14ac:dyDescent="0.3">
      <c r="K3698" s="16">
        <f t="shared" si="24"/>
        <v>0</v>
      </c>
    </row>
    <row r="3699" spans="11:11" x14ac:dyDescent="0.3">
      <c r="K3699" s="16">
        <f t="shared" si="24"/>
        <v>0</v>
      </c>
    </row>
    <row r="3700" spans="11:11" x14ac:dyDescent="0.3">
      <c r="K3700" s="16">
        <f t="shared" si="24"/>
        <v>0</v>
      </c>
    </row>
    <row r="3701" spans="11:11" x14ac:dyDescent="0.3">
      <c r="K3701" s="16">
        <f t="shared" si="24"/>
        <v>0</v>
      </c>
    </row>
    <row r="3702" spans="11:11" x14ac:dyDescent="0.3">
      <c r="K3702" s="16">
        <f t="shared" si="24"/>
        <v>0</v>
      </c>
    </row>
    <row r="3703" spans="11:11" x14ac:dyDescent="0.3">
      <c r="K3703" s="16">
        <f t="shared" si="24"/>
        <v>0</v>
      </c>
    </row>
    <row r="3704" spans="11:11" x14ac:dyDescent="0.3">
      <c r="K3704" s="16">
        <f t="shared" si="24"/>
        <v>0</v>
      </c>
    </row>
    <row r="3705" spans="11:11" x14ac:dyDescent="0.3">
      <c r="K3705" s="16">
        <f t="shared" si="24"/>
        <v>0</v>
      </c>
    </row>
    <row r="3706" spans="11:11" x14ac:dyDescent="0.3">
      <c r="K3706" s="16">
        <f t="shared" si="24"/>
        <v>0</v>
      </c>
    </row>
    <row r="3707" spans="11:11" x14ac:dyDescent="0.3">
      <c r="K3707" s="16">
        <f t="shared" si="24"/>
        <v>0</v>
      </c>
    </row>
    <row r="3708" spans="11:11" x14ac:dyDescent="0.3">
      <c r="K3708" s="16">
        <f t="shared" si="24"/>
        <v>0</v>
      </c>
    </row>
    <row r="3709" spans="11:11" x14ac:dyDescent="0.3">
      <c r="K3709" s="16">
        <f t="shared" si="24"/>
        <v>0</v>
      </c>
    </row>
    <row r="3710" spans="11:11" x14ac:dyDescent="0.3">
      <c r="K3710" s="16">
        <f t="shared" si="24"/>
        <v>0</v>
      </c>
    </row>
    <row r="3711" spans="11:11" x14ac:dyDescent="0.3">
      <c r="K3711" s="16">
        <f t="shared" ref="K3711:K3774" si="25">I3711-J3711</f>
        <v>0</v>
      </c>
    </row>
    <row r="3712" spans="11:11" x14ac:dyDescent="0.3">
      <c r="K3712" s="16">
        <f t="shared" si="25"/>
        <v>0</v>
      </c>
    </row>
    <row r="3713" spans="11:11" x14ac:dyDescent="0.3">
      <c r="K3713" s="16">
        <f t="shared" si="25"/>
        <v>0</v>
      </c>
    </row>
    <row r="3714" spans="11:11" x14ac:dyDescent="0.3">
      <c r="K3714" s="16">
        <f t="shared" si="25"/>
        <v>0</v>
      </c>
    </row>
    <row r="3715" spans="11:11" x14ac:dyDescent="0.3">
      <c r="K3715" s="16">
        <f t="shared" si="25"/>
        <v>0</v>
      </c>
    </row>
    <row r="3716" spans="11:11" x14ac:dyDescent="0.3">
      <c r="K3716" s="16">
        <f t="shared" si="25"/>
        <v>0</v>
      </c>
    </row>
    <row r="3717" spans="11:11" x14ac:dyDescent="0.3">
      <c r="K3717" s="16">
        <f t="shared" si="25"/>
        <v>0</v>
      </c>
    </row>
    <row r="3718" spans="11:11" x14ac:dyDescent="0.3">
      <c r="K3718" s="16">
        <f t="shared" si="25"/>
        <v>0</v>
      </c>
    </row>
    <row r="3719" spans="11:11" x14ac:dyDescent="0.3">
      <c r="K3719" s="16">
        <f t="shared" si="25"/>
        <v>0</v>
      </c>
    </row>
    <row r="3720" spans="11:11" x14ac:dyDescent="0.3">
      <c r="K3720" s="16">
        <f t="shared" si="25"/>
        <v>0</v>
      </c>
    </row>
    <row r="3721" spans="11:11" x14ac:dyDescent="0.3">
      <c r="K3721" s="16">
        <f t="shared" si="25"/>
        <v>0</v>
      </c>
    </row>
    <row r="3722" spans="11:11" x14ac:dyDescent="0.3">
      <c r="K3722" s="16">
        <f t="shared" si="25"/>
        <v>0</v>
      </c>
    </row>
    <row r="3723" spans="11:11" x14ac:dyDescent="0.3">
      <c r="K3723" s="16">
        <f t="shared" si="25"/>
        <v>0</v>
      </c>
    </row>
    <row r="3724" spans="11:11" x14ac:dyDescent="0.3">
      <c r="K3724" s="16">
        <f t="shared" si="25"/>
        <v>0</v>
      </c>
    </row>
    <row r="3725" spans="11:11" x14ac:dyDescent="0.3">
      <c r="K3725" s="16">
        <f t="shared" si="25"/>
        <v>0</v>
      </c>
    </row>
    <row r="3726" spans="11:11" x14ac:dyDescent="0.3">
      <c r="K3726" s="16">
        <f t="shared" si="25"/>
        <v>0</v>
      </c>
    </row>
    <row r="3727" spans="11:11" x14ac:dyDescent="0.3">
      <c r="K3727" s="16">
        <f t="shared" si="25"/>
        <v>0</v>
      </c>
    </row>
    <row r="3728" spans="11:11" x14ac:dyDescent="0.3">
      <c r="K3728" s="16">
        <f t="shared" si="25"/>
        <v>0</v>
      </c>
    </row>
    <row r="3729" spans="11:11" x14ac:dyDescent="0.3">
      <c r="K3729" s="16">
        <f t="shared" si="25"/>
        <v>0</v>
      </c>
    </row>
    <row r="3730" spans="11:11" x14ac:dyDescent="0.3">
      <c r="K3730" s="16">
        <f t="shared" si="25"/>
        <v>0</v>
      </c>
    </row>
    <row r="3731" spans="11:11" x14ac:dyDescent="0.3">
      <c r="K3731" s="16">
        <f t="shared" si="25"/>
        <v>0</v>
      </c>
    </row>
    <row r="3732" spans="11:11" x14ac:dyDescent="0.3">
      <c r="K3732" s="16">
        <f t="shared" si="25"/>
        <v>0</v>
      </c>
    </row>
    <row r="3733" spans="11:11" x14ac:dyDescent="0.3">
      <c r="K3733" s="16">
        <f t="shared" si="25"/>
        <v>0</v>
      </c>
    </row>
    <row r="3734" spans="11:11" x14ac:dyDescent="0.3">
      <c r="K3734" s="16">
        <f t="shared" si="25"/>
        <v>0</v>
      </c>
    </row>
    <row r="3735" spans="11:11" x14ac:dyDescent="0.3">
      <c r="K3735" s="16">
        <f t="shared" si="25"/>
        <v>0</v>
      </c>
    </row>
    <row r="3736" spans="11:11" x14ac:dyDescent="0.3">
      <c r="K3736" s="16">
        <f t="shared" si="25"/>
        <v>0</v>
      </c>
    </row>
    <row r="3737" spans="11:11" x14ac:dyDescent="0.3">
      <c r="K3737" s="16">
        <f t="shared" si="25"/>
        <v>0</v>
      </c>
    </row>
    <row r="3738" spans="11:11" x14ac:dyDescent="0.3">
      <c r="K3738" s="16">
        <f t="shared" si="25"/>
        <v>0</v>
      </c>
    </row>
    <row r="3739" spans="11:11" x14ac:dyDescent="0.3">
      <c r="K3739" s="16">
        <f t="shared" si="25"/>
        <v>0</v>
      </c>
    </row>
    <row r="3740" spans="11:11" x14ac:dyDescent="0.3">
      <c r="K3740" s="16">
        <f t="shared" si="25"/>
        <v>0</v>
      </c>
    </row>
    <row r="3741" spans="11:11" x14ac:dyDescent="0.3">
      <c r="K3741" s="16">
        <f t="shared" si="25"/>
        <v>0</v>
      </c>
    </row>
    <row r="3742" spans="11:11" x14ac:dyDescent="0.3">
      <c r="K3742" s="16">
        <f t="shared" si="25"/>
        <v>0</v>
      </c>
    </row>
    <row r="3743" spans="11:11" x14ac:dyDescent="0.3">
      <c r="K3743" s="16">
        <f t="shared" si="25"/>
        <v>0</v>
      </c>
    </row>
    <row r="3744" spans="11:11" x14ac:dyDescent="0.3">
      <c r="K3744" s="16">
        <f t="shared" si="25"/>
        <v>0</v>
      </c>
    </row>
    <row r="3745" spans="11:11" x14ac:dyDescent="0.3">
      <c r="K3745" s="16">
        <f t="shared" si="25"/>
        <v>0</v>
      </c>
    </row>
    <row r="3746" spans="11:11" x14ac:dyDescent="0.3">
      <c r="K3746" s="16">
        <f t="shared" si="25"/>
        <v>0</v>
      </c>
    </row>
    <row r="3747" spans="11:11" x14ac:dyDescent="0.3">
      <c r="K3747" s="16">
        <f t="shared" si="25"/>
        <v>0</v>
      </c>
    </row>
    <row r="3748" spans="11:11" x14ac:dyDescent="0.3">
      <c r="K3748" s="16">
        <f t="shared" si="25"/>
        <v>0</v>
      </c>
    </row>
    <row r="3749" spans="11:11" x14ac:dyDescent="0.3">
      <c r="K3749" s="16">
        <f t="shared" si="25"/>
        <v>0</v>
      </c>
    </row>
    <row r="3750" spans="11:11" x14ac:dyDescent="0.3">
      <c r="K3750" s="16">
        <f t="shared" si="25"/>
        <v>0</v>
      </c>
    </row>
    <row r="3751" spans="11:11" x14ac:dyDescent="0.3">
      <c r="K3751" s="16">
        <f t="shared" si="25"/>
        <v>0</v>
      </c>
    </row>
    <row r="3752" spans="11:11" x14ac:dyDescent="0.3">
      <c r="K3752" s="16">
        <f t="shared" si="25"/>
        <v>0</v>
      </c>
    </row>
    <row r="3753" spans="11:11" x14ac:dyDescent="0.3">
      <c r="K3753" s="16">
        <f t="shared" si="25"/>
        <v>0</v>
      </c>
    </row>
    <row r="3754" spans="11:11" x14ac:dyDescent="0.3">
      <c r="K3754" s="16">
        <f t="shared" si="25"/>
        <v>0</v>
      </c>
    </row>
    <row r="3755" spans="11:11" x14ac:dyDescent="0.3">
      <c r="K3755" s="16">
        <f t="shared" si="25"/>
        <v>0</v>
      </c>
    </row>
    <row r="3756" spans="11:11" x14ac:dyDescent="0.3">
      <c r="K3756" s="16">
        <f t="shared" si="25"/>
        <v>0</v>
      </c>
    </row>
    <row r="3757" spans="11:11" x14ac:dyDescent="0.3">
      <c r="K3757" s="16">
        <f t="shared" si="25"/>
        <v>0</v>
      </c>
    </row>
    <row r="3758" spans="11:11" x14ac:dyDescent="0.3">
      <c r="K3758" s="16">
        <f t="shared" si="25"/>
        <v>0</v>
      </c>
    </row>
    <row r="3759" spans="11:11" x14ac:dyDescent="0.3">
      <c r="K3759" s="16">
        <f t="shared" si="25"/>
        <v>0</v>
      </c>
    </row>
    <row r="3760" spans="11:11" x14ac:dyDescent="0.3">
      <c r="K3760" s="16">
        <f t="shared" si="25"/>
        <v>0</v>
      </c>
    </row>
    <row r="3761" spans="11:11" x14ac:dyDescent="0.3">
      <c r="K3761" s="16">
        <f t="shared" si="25"/>
        <v>0</v>
      </c>
    </row>
    <row r="3762" spans="11:11" x14ac:dyDescent="0.3">
      <c r="K3762" s="16">
        <f t="shared" si="25"/>
        <v>0</v>
      </c>
    </row>
    <row r="3763" spans="11:11" x14ac:dyDescent="0.3">
      <c r="K3763" s="16">
        <f t="shared" si="25"/>
        <v>0</v>
      </c>
    </row>
    <row r="3764" spans="11:11" x14ac:dyDescent="0.3">
      <c r="K3764" s="16">
        <f t="shared" si="25"/>
        <v>0</v>
      </c>
    </row>
    <row r="3765" spans="11:11" x14ac:dyDescent="0.3">
      <c r="K3765" s="16">
        <f t="shared" si="25"/>
        <v>0</v>
      </c>
    </row>
    <row r="3766" spans="11:11" x14ac:dyDescent="0.3">
      <c r="K3766" s="16">
        <f t="shared" si="25"/>
        <v>0</v>
      </c>
    </row>
    <row r="3767" spans="11:11" x14ac:dyDescent="0.3">
      <c r="K3767" s="16">
        <f t="shared" si="25"/>
        <v>0</v>
      </c>
    </row>
    <row r="3768" spans="11:11" x14ac:dyDescent="0.3">
      <c r="K3768" s="16">
        <f t="shared" si="25"/>
        <v>0</v>
      </c>
    </row>
    <row r="3769" spans="11:11" x14ac:dyDescent="0.3">
      <c r="K3769" s="16">
        <f t="shared" si="25"/>
        <v>0</v>
      </c>
    </row>
    <row r="3770" spans="11:11" x14ac:dyDescent="0.3">
      <c r="K3770" s="16">
        <f t="shared" si="25"/>
        <v>0</v>
      </c>
    </row>
    <row r="3771" spans="11:11" x14ac:dyDescent="0.3">
      <c r="K3771" s="16">
        <f t="shared" si="25"/>
        <v>0</v>
      </c>
    </row>
    <row r="3772" spans="11:11" x14ac:dyDescent="0.3">
      <c r="K3772" s="16">
        <f t="shared" si="25"/>
        <v>0</v>
      </c>
    </row>
    <row r="3773" spans="11:11" x14ac:dyDescent="0.3">
      <c r="K3773" s="16">
        <f t="shared" si="25"/>
        <v>0</v>
      </c>
    </row>
    <row r="3774" spans="11:11" x14ac:dyDescent="0.3">
      <c r="K3774" s="16">
        <f t="shared" si="25"/>
        <v>0</v>
      </c>
    </row>
    <row r="3775" spans="11:11" x14ac:dyDescent="0.3">
      <c r="K3775" s="16">
        <f t="shared" ref="K3775:K3838" si="26">I3775-J3775</f>
        <v>0</v>
      </c>
    </row>
    <row r="3776" spans="11:11" x14ac:dyDescent="0.3">
      <c r="K3776" s="16">
        <f t="shared" si="26"/>
        <v>0</v>
      </c>
    </row>
    <row r="3777" spans="11:11" x14ac:dyDescent="0.3">
      <c r="K3777" s="16">
        <f t="shared" si="26"/>
        <v>0</v>
      </c>
    </row>
    <row r="3778" spans="11:11" x14ac:dyDescent="0.3">
      <c r="K3778" s="16">
        <f t="shared" si="26"/>
        <v>0</v>
      </c>
    </row>
    <row r="3779" spans="11:11" x14ac:dyDescent="0.3">
      <c r="K3779" s="16">
        <f t="shared" si="26"/>
        <v>0</v>
      </c>
    </row>
    <row r="3780" spans="11:11" x14ac:dyDescent="0.3">
      <c r="K3780" s="16">
        <f t="shared" si="26"/>
        <v>0</v>
      </c>
    </row>
    <row r="3781" spans="11:11" x14ac:dyDescent="0.3">
      <c r="K3781" s="16">
        <f t="shared" si="26"/>
        <v>0</v>
      </c>
    </row>
    <row r="3782" spans="11:11" x14ac:dyDescent="0.3">
      <c r="K3782" s="16">
        <f t="shared" si="26"/>
        <v>0</v>
      </c>
    </row>
    <row r="3783" spans="11:11" x14ac:dyDescent="0.3">
      <c r="K3783" s="16">
        <f t="shared" si="26"/>
        <v>0</v>
      </c>
    </row>
    <row r="3784" spans="11:11" x14ac:dyDescent="0.3">
      <c r="K3784" s="16">
        <f t="shared" si="26"/>
        <v>0</v>
      </c>
    </row>
    <row r="3785" spans="11:11" x14ac:dyDescent="0.3">
      <c r="K3785" s="16">
        <f t="shared" si="26"/>
        <v>0</v>
      </c>
    </row>
    <row r="3786" spans="11:11" x14ac:dyDescent="0.3">
      <c r="K3786" s="16">
        <f t="shared" si="26"/>
        <v>0</v>
      </c>
    </row>
    <row r="3787" spans="11:11" x14ac:dyDescent="0.3">
      <c r="K3787" s="16">
        <f t="shared" si="26"/>
        <v>0</v>
      </c>
    </row>
    <row r="3788" spans="11:11" x14ac:dyDescent="0.3">
      <c r="K3788" s="16">
        <f t="shared" si="26"/>
        <v>0</v>
      </c>
    </row>
    <row r="3789" spans="11:11" x14ac:dyDescent="0.3">
      <c r="K3789" s="16">
        <f t="shared" si="26"/>
        <v>0</v>
      </c>
    </row>
    <row r="3790" spans="11:11" x14ac:dyDescent="0.3">
      <c r="K3790" s="16">
        <f t="shared" si="26"/>
        <v>0</v>
      </c>
    </row>
    <row r="3791" spans="11:11" x14ac:dyDescent="0.3">
      <c r="K3791" s="16">
        <f t="shared" si="26"/>
        <v>0</v>
      </c>
    </row>
    <row r="3792" spans="11:11" x14ac:dyDescent="0.3">
      <c r="K3792" s="16">
        <f t="shared" si="26"/>
        <v>0</v>
      </c>
    </row>
    <row r="3793" spans="11:11" x14ac:dyDescent="0.3">
      <c r="K3793" s="16">
        <f t="shared" si="26"/>
        <v>0</v>
      </c>
    </row>
    <row r="3794" spans="11:11" x14ac:dyDescent="0.3">
      <c r="K3794" s="16">
        <f t="shared" si="26"/>
        <v>0</v>
      </c>
    </row>
    <row r="3795" spans="11:11" x14ac:dyDescent="0.3">
      <c r="K3795" s="16">
        <f t="shared" si="26"/>
        <v>0</v>
      </c>
    </row>
    <row r="3796" spans="11:11" x14ac:dyDescent="0.3">
      <c r="K3796" s="16">
        <f t="shared" si="26"/>
        <v>0</v>
      </c>
    </row>
    <row r="3797" spans="11:11" x14ac:dyDescent="0.3">
      <c r="K3797" s="16">
        <f t="shared" si="26"/>
        <v>0</v>
      </c>
    </row>
    <row r="3798" spans="11:11" x14ac:dyDescent="0.3">
      <c r="K3798" s="16">
        <f t="shared" si="26"/>
        <v>0</v>
      </c>
    </row>
    <row r="3799" spans="11:11" x14ac:dyDescent="0.3">
      <c r="K3799" s="16">
        <f t="shared" si="26"/>
        <v>0</v>
      </c>
    </row>
    <row r="3800" spans="11:11" x14ac:dyDescent="0.3">
      <c r="K3800" s="16">
        <f t="shared" si="26"/>
        <v>0</v>
      </c>
    </row>
    <row r="3801" spans="11:11" x14ac:dyDescent="0.3">
      <c r="K3801" s="16">
        <f t="shared" si="26"/>
        <v>0</v>
      </c>
    </row>
    <row r="3802" spans="11:11" x14ac:dyDescent="0.3">
      <c r="K3802" s="16">
        <f t="shared" si="26"/>
        <v>0</v>
      </c>
    </row>
    <row r="3803" spans="11:11" x14ac:dyDescent="0.3">
      <c r="K3803" s="16">
        <f t="shared" si="26"/>
        <v>0</v>
      </c>
    </row>
    <row r="3804" spans="11:11" x14ac:dyDescent="0.3">
      <c r="K3804" s="16">
        <f t="shared" si="26"/>
        <v>0</v>
      </c>
    </row>
    <row r="3805" spans="11:11" x14ac:dyDescent="0.3">
      <c r="K3805" s="16">
        <f t="shared" si="26"/>
        <v>0</v>
      </c>
    </row>
    <row r="3806" spans="11:11" x14ac:dyDescent="0.3">
      <c r="K3806" s="16">
        <f t="shared" si="26"/>
        <v>0</v>
      </c>
    </row>
    <row r="3807" spans="11:11" x14ac:dyDescent="0.3">
      <c r="K3807" s="16">
        <f t="shared" si="26"/>
        <v>0</v>
      </c>
    </row>
    <row r="3808" spans="11:11" x14ac:dyDescent="0.3">
      <c r="K3808" s="16">
        <f t="shared" si="26"/>
        <v>0</v>
      </c>
    </row>
    <row r="3809" spans="11:11" x14ac:dyDescent="0.3">
      <c r="K3809" s="16">
        <f t="shared" si="26"/>
        <v>0</v>
      </c>
    </row>
    <row r="3810" spans="11:11" x14ac:dyDescent="0.3">
      <c r="K3810" s="16">
        <f t="shared" si="26"/>
        <v>0</v>
      </c>
    </row>
    <row r="3811" spans="11:11" x14ac:dyDescent="0.3">
      <c r="K3811" s="16">
        <f t="shared" si="26"/>
        <v>0</v>
      </c>
    </row>
    <row r="3812" spans="11:11" x14ac:dyDescent="0.3">
      <c r="K3812" s="16">
        <f t="shared" si="26"/>
        <v>0</v>
      </c>
    </row>
    <row r="3813" spans="11:11" x14ac:dyDescent="0.3">
      <c r="K3813" s="16">
        <f t="shared" si="26"/>
        <v>0</v>
      </c>
    </row>
    <row r="3814" spans="11:11" x14ac:dyDescent="0.3">
      <c r="K3814" s="16">
        <f t="shared" si="26"/>
        <v>0</v>
      </c>
    </row>
    <row r="3815" spans="11:11" x14ac:dyDescent="0.3">
      <c r="K3815" s="16">
        <f t="shared" si="26"/>
        <v>0</v>
      </c>
    </row>
    <row r="3816" spans="11:11" x14ac:dyDescent="0.3">
      <c r="K3816" s="16">
        <f t="shared" si="26"/>
        <v>0</v>
      </c>
    </row>
    <row r="3817" spans="11:11" x14ac:dyDescent="0.3">
      <c r="K3817" s="16">
        <f t="shared" si="26"/>
        <v>0</v>
      </c>
    </row>
    <row r="3818" spans="11:11" x14ac:dyDescent="0.3">
      <c r="K3818" s="16">
        <f t="shared" si="26"/>
        <v>0</v>
      </c>
    </row>
    <row r="3819" spans="11:11" x14ac:dyDescent="0.3">
      <c r="K3819" s="16">
        <f t="shared" si="26"/>
        <v>0</v>
      </c>
    </row>
    <row r="3820" spans="11:11" x14ac:dyDescent="0.3">
      <c r="K3820" s="16">
        <f t="shared" si="26"/>
        <v>0</v>
      </c>
    </row>
    <row r="3821" spans="11:11" x14ac:dyDescent="0.3">
      <c r="K3821" s="16">
        <f t="shared" si="26"/>
        <v>0</v>
      </c>
    </row>
    <row r="3822" spans="11:11" x14ac:dyDescent="0.3">
      <c r="K3822" s="16">
        <f t="shared" si="26"/>
        <v>0</v>
      </c>
    </row>
    <row r="3823" spans="11:11" x14ac:dyDescent="0.3">
      <c r="K3823" s="16">
        <f t="shared" si="26"/>
        <v>0</v>
      </c>
    </row>
    <row r="3824" spans="11:11" x14ac:dyDescent="0.3">
      <c r="K3824" s="16">
        <f t="shared" si="26"/>
        <v>0</v>
      </c>
    </row>
    <row r="3825" spans="11:11" x14ac:dyDescent="0.3">
      <c r="K3825" s="16">
        <f t="shared" si="26"/>
        <v>0</v>
      </c>
    </row>
    <row r="3826" spans="11:11" x14ac:dyDescent="0.3">
      <c r="K3826" s="16">
        <f t="shared" si="26"/>
        <v>0</v>
      </c>
    </row>
    <row r="3827" spans="11:11" x14ac:dyDescent="0.3">
      <c r="K3827" s="16">
        <f t="shared" si="26"/>
        <v>0</v>
      </c>
    </row>
    <row r="3828" spans="11:11" x14ac:dyDescent="0.3">
      <c r="K3828" s="16">
        <f t="shared" si="26"/>
        <v>0</v>
      </c>
    </row>
    <row r="3829" spans="11:11" x14ac:dyDescent="0.3">
      <c r="K3829" s="16">
        <f t="shared" si="26"/>
        <v>0</v>
      </c>
    </row>
    <row r="3830" spans="11:11" x14ac:dyDescent="0.3">
      <c r="K3830" s="16">
        <f t="shared" si="26"/>
        <v>0</v>
      </c>
    </row>
    <row r="3831" spans="11:11" x14ac:dyDescent="0.3">
      <c r="K3831" s="16">
        <f t="shared" si="26"/>
        <v>0</v>
      </c>
    </row>
    <row r="3832" spans="11:11" x14ac:dyDescent="0.3">
      <c r="K3832" s="16">
        <f t="shared" si="26"/>
        <v>0</v>
      </c>
    </row>
    <row r="3833" spans="11:11" x14ac:dyDescent="0.3">
      <c r="K3833" s="16">
        <f t="shared" si="26"/>
        <v>0</v>
      </c>
    </row>
    <row r="3834" spans="11:11" x14ac:dyDescent="0.3">
      <c r="K3834" s="16">
        <f t="shared" si="26"/>
        <v>0</v>
      </c>
    </row>
    <row r="3835" spans="11:11" x14ac:dyDescent="0.3">
      <c r="K3835" s="16">
        <f t="shared" si="26"/>
        <v>0</v>
      </c>
    </row>
    <row r="3836" spans="11:11" x14ac:dyDescent="0.3">
      <c r="K3836" s="16">
        <f t="shared" si="26"/>
        <v>0</v>
      </c>
    </row>
    <row r="3837" spans="11:11" x14ac:dyDescent="0.3">
      <c r="K3837" s="16">
        <f t="shared" si="26"/>
        <v>0</v>
      </c>
    </row>
    <row r="3838" spans="11:11" x14ac:dyDescent="0.3">
      <c r="K3838" s="16">
        <f t="shared" si="26"/>
        <v>0</v>
      </c>
    </row>
    <row r="3839" spans="11:11" x14ac:dyDescent="0.3">
      <c r="K3839" s="16">
        <f t="shared" ref="K3839:K3902" si="27">I3839-J3839</f>
        <v>0</v>
      </c>
    </row>
    <row r="3840" spans="11:11" x14ac:dyDescent="0.3">
      <c r="K3840" s="16">
        <f t="shared" si="27"/>
        <v>0</v>
      </c>
    </row>
    <row r="3841" spans="11:11" x14ac:dyDescent="0.3">
      <c r="K3841" s="16">
        <f t="shared" si="27"/>
        <v>0</v>
      </c>
    </row>
    <row r="3842" spans="11:11" x14ac:dyDescent="0.3">
      <c r="K3842" s="16">
        <f t="shared" si="27"/>
        <v>0</v>
      </c>
    </row>
    <row r="3843" spans="11:11" x14ac:dyDescent="0.3">
      <c r="K3843" s="16">
        <f t="shared" si="27"/>
        <v>0</v>
      </c>
    </row>
    <row r="3844" spans="11:11" x14ac:dyDescent="0.3">
      <c r="K3844" s="16">
        <f t="shared" si="27"/>
        <v>0</v>
      </c>
    </row>
    <row r="3845" spans="11:11" x14ac:dyDescent="0.3">
      <c r="K3845" s="16">
        <f t="shared" si="27"/>
        <v>0</v>
      </c>
    </row>
    <row r="3846" spans="11:11" x14ac:dyDescent="0.3">
      <c r="K3846" s="16">
        <f t="shared" si="27"/>
        <v>0</v>
      </c>
    </row>
    <row r="3847" spans="11:11" x14ac:dyDescent="0.3">
      <c r="K3847" s="16">
        <f t="shared" si="27"/>
        <v>0</v>
      </c>
    </row>
    <row r="3848" spans="11:11" x14ac:dyDescent="0.3">
      <c r="K3848" s="16">
        <f t="shared" si="27"/>
        <v>0</v>
      </c>
    </row>
    <row r="3849" spans="11:11" x14ac:dyDescent="0.3">
      <c r="K3849" s="16">
        <f t="shared" si="27"/>
        <v>0</v>
      </c>
    </row>
    <row r="3850" spans="11:11" x14ac:dyDescent="0.3">
      <c r="K3850" s="16">
        <f t="shared" si="27"/>
        <v>0</v>
      </c>
    </row>
    <row r="3851" spans="11:11" x14ac:dyDescent="0.3">
      <c r="K3851" s="16">
        <f t="shared" si="27"/>
        <v>0</v>
      </c>
    </row>
    <row r="3852" spans="11:11" x14ac:dyDescent="0.3">
      <c r="K3852" s="16">
        <f t="shared" si="27"/>
        <v>0</v>
      </c>
    </row>
    <row r="3853" spans="11:11" x14ac:dyDescent="0.3">
      <c r="K3853" s="16">
        <f t="shared" si="27"/>
        <v>0</v>
      </c>
    </row>
    <row r="3854" spans="11:11" x14ac:dyDescent="0.3">
      <c r="K3854" s="16">
        <f t="shared" si="27"/>
        <v>0</v>
      </c>
    </row>
    <row r="3855" spans="11:11" x14ac:dyDescent="0.3">
      <c r="K3855" s="16">
        <f t="shared" si="27"/>
        <v>0</v>
      </c>
    </row>
    <row r="3856" spans="11:11" x14ac:dyDescent="0.3">
      <c r="K3856" s="16">
        <f t="shared" si="27"/>
        <v>0</v>
      </c>
    </row>
    <row r="3857" spans="11:11" x14ac:dyDescent="0.3">
      <c r="K3857" s="16">
        <f t="shared" si="27"/>
        <v>0</v>
      </c>
    </row>
    <row r="3858" spans="11:11" x14ac:dyDescent="0.3">
      <c r="K3858" s="16">
        <f t="shared" si="27"/>
        <v>0</v>
      </c>
    </row>
    <row r="3859" spans="11:11" x14ac:dyDescent="0.3">
      <c r="K3859" s="16">
        <f t="shared" si="27"/>
        <v>0</v>
      </c>
    </row>
    <row r="3860" spans="11:11" x14ac:dyDescent="0.3">
      <c r="K3860" s="16">
        <f t="shared" si="27"/>
        <v>0</v>
      </c>
    </row>
    <row r="3861" spans="11:11" x14ac:dyDescent="0.3">
      <c r="K3861" s="16">
        <f t="shared" si="27"/>
        <v>0</v>
      </c>
    </row>
    <row r="3862" spans="11:11" x14ac:dyDescent="0.3">
      <c r="K3862" s="16">
        <f t="shared" si="27"/>
        <v>0</v>
      </c>
    </row>
    <row r="3863" spans="11:11" x14ac:dyDescent="0.3">
      <c r="K3863" s="16">
        <f t="shared" si="27"/>
        <v>0</v>
      </c>
    </row>
    <row r="3864" spans="11:11" x14ac:dyDescent="0.3">
      <c r="K3864" s="16">
        <f t="shared" si="27"/>
        <v>0</v>
      </c>
    </row>
    <row r="3865" spans="11:11" x14ac:dyDescent="0.3">
      <c r="K3865" s="16">
        <f t="shared" si="27"/>
        <v>0</v>
      </c>
    </row>
    <row r="3866" spans="11:11" x14ac:dyDescent="0.3">
      <c r="K3866" s="16">
        <f t="shared" si="27"/>
        <v>0</v>
      </c>
    </row>
    <row r="3867" spans="11:11" x14ac:dyDescent="0.3">
      <c r="K3867" s="16">
        <f t="shared" si="27"/>
        <v>0</v>
      </c>
    </row>
    <row r="3868" spans="11:11" x14ac:dyDescent="0.3">
      <c r="K3868" s="16">
        <f t="shared" si="27"/>
        <v>0</v>
      </c>
    </row>
    <row r="3869" spans="11:11" x14ac:dyDescent="0.3">
      <c r="K3869" s="16">
        <f t="shared" si="27"/>
        <v>0</v>
      </c>
    </row>
    <row r="3870" spans="11:11" x14ac:dyDescent="0.3">
      <c r="K3870" s="16">
        <f t="shared" si="27"/>
        <v>0</v>
      </c>
    </row>
    <row r="3871" spans="11:11" x14ac:dyDescent="0.3">
      <c r="K3871" s="16">
        <f t="shared" si="27"/>
        <v>0</v>
      </c>
    </row>
    <row r="3872" spans="11:11" x14ac:dyDescent="0.3">
      <c r="K3872" s="16">
        <f t="shared" si="27"/>
        <v>0</v>
      </c>
    </row>
    <row r="3873" spans="11:11" x14ac:dyDescent="0.3">
      <c r="K3873" s="16">
        <f t="shared" si="27"/>
        <v>0</v>
      </c>
    </row>
    <row r="3874" spans="11:11" x14ac:dyDescent="0.3">
      <c r="K3874" s="16">
        <f t="shared" si="27"/>
        <v>0</v>
      </c>
    </row>
    <row r="3875" spans="11:11" x14ac:dyDescent="0.3">
      <c r="K3875" s="16">
        <f t="shared" si="27"/>
        <v>0</v>
      </c>
    </row>
    <row r="3876" spans="11:11" x14ac:dyDescent="0.3">
      <c r="K3876" s="16">
        <f t="shared" si="27"/>
        <v>0</v>
      </c>
    </row>
    <row r="3877" spans="11:11" x14ac:dyDescent="0.3">
      <c r="K3877" s="16">
        <f t="shared" si="27"/>
        <v>0</v>
      </c>
    </row>
    <row r="3878" spans="11:11" x14ac:dyDescent="0.3">
      <c r="K3878" s="16">
        <f t="shared" si="27"/>
        <v>0</v>
      </c>
    </row>
    <row r="3879" spans="11:11" x14ac:dyDescent="0.3">
      <c r="K3879" s="16">
        <f t="shared" si="27"/>
        <v>0</v>
      </c>
    </row>
    <row r="3880" spans="11:11" x14ac:dyDescent="0.3">
      <c r="K3880" s="16">
        <f t="shared" si="27"/>
        <v>0</v>
      </c>
    </row>
    <row r="3881" spans="11:11" x14ac:dyDescent="0.3">
      <c r="K3881" s="16">
        <f t="shared" si="27"/>
        <v>0</v>
      </c>
    </row>
    <row r="3882" spans="11:11" x14ac:dyDescent="0.3">
      <c r="K3882" s="16">
        <f t="shared" si="27"/>
        <v>0</v>
      </c>
    </row>
    <row r="3883" spans="11:11" x14ac:dyDescent="0.3">
      <c r="K3883" s="16">
        <f t="shared" si="27"/>
        <v>0</v>
      </c>
    </row>
    <row r="3884" spans="11:11" x14ac:dyDescent="0.3">
      <c r="K3884" s="16">
        <f t="shared" si="27"/>
        <v>0</v>
      </c>
    </row>
    <row r="3885" spans="11:11" x14ac:dyDescent="0.3">
      <c r="K3885" s="16">
        <f t="shared" si="27"/>
        <v>0</v>
      </c>
    </row>
    <row r="3886" spans="11:11" x14ac:dyDescent="0.3">
      <c r="K3886" s="16">
        <f t="shared" si="27"/>
        <v>0</v>
      </c>
    </row>
    <row r="3887" spans="11:11" x14ac:dyDescent="0.3">
      <c r="K3887" s="16">
        <f t="shared" si="27"/>
        <v>0</v>
      </c>
    </row>
    <row r="3888" spans="11:11" x14ac:dyDescent="0.3">
      <c r="K3888" s="16">
        <f t="shared" si="27"/>
        <v>0</v>
      </c>
    </row>
    <row r="3889" spans="11:11" x14ac:dyDescent="0.3">
      <c r="K3889" s="16">
        <f t="shared" si="27"/>
        <v>0</v>
      </c>
    </row>
    <row r="3890" spans="11:11" x14ac:dyDescent="0.3">
      <c r="K3890" s="16">
        <f t="shared" si="27"/>
        <v>0</v>
      </c>
    </row>
    <row r="3891" spans="11:11" x14ac:dyDescent="0.3">
      <c r="K3891" s="16">
        <f t="shared" si="27"/>
        <v>0</v>
      </c>
    </row>
    <row r="3892" spans="11:11" x14ac:dyDescent="0.3">
      <c r="K3892" s="16">
        <f t="shared" si="27"/>
        <v>0</v>
      </c>
    </row>
    <row r="3893" spans="11:11" x14ac:dyDescent="0.3">
      <c r="K3893" s="16">
        <f t="shared" si="27"/>
        <v>0</v>
      </c>
    </row>
    <row r="3894" spans="11:11" x14ac:dyDescent="0.3">
      <c r="K3894" s="16">
        <f t="shared" si="27"/>
        <v>0</v>
      </c>
    </row>
    <row r="3895" spans="11:11" x14ac:dyDescent="0.3">
      <c r="K3895" s="16">
        <f t="shared" si="27"/>
        <v>0</v>
      </c>
    </row>
    <row r="3896" spans="11:11" x14ac:dyDescent="0.3">
      <c r="K3896" s="16">
        <f t="shared" si="27"/>
        <v>0</v>
      </c>
    </row>
    <row r="3897" spans="11:11" x14ac:dyDescent="0.3">
      <c r="K3897" s="16">
        <f t="shared" si="27"/>
        <v>0</v>
      </c>
    </row>
    <row r="3898" spans="11:11" x14ac:dyDescent="0.3">
      <c r="K3898" s="16">
        <f t="shared" si="27"/>
        <v>0</v>
      </c>
    </row>
    <row r="3899" spans="11:11" x14ac:dyDescent="0.3">
      <c r="K3899" s="16">
        <f t="shared" si="27"/>
        <v>0</v>
      </c>
    </row>
    <row r="3900" spans="11:11" x14ac:dyDescent="0.3">
      <c r="K3900" s="16">
        <f t="shared" si="27"/>
        <v>0</v>
      </c>
    </row>
    <row r="3901" spans="11:11" x14ac:dyDescent="0.3">
      <c r="K3901" s="16">
        <f t="shared" si="27"/>
        <v>0</v>
      </c>
    </row>
    <row r="3902" spans="11:11" x14ac:dyDescent="0.3">
      <c r="K3902" s="16">
        <f t="shared" si="27"/>
        <v>0</v>
      </c>
    </row>
    <row r="3903" spans="11:11" x14ac:dyDescent="0.3">
      <c r="K3903" s="16">
        <f t="shared" ref="K3903:K3966" si="28">I3903-J3903</f>
        <v>0</v>
      </c>
    </row>
    <row r="3904" spans="11:11" x14ac:dyDescent="0.3">
      <c r="K3904" s="16">
        <f t="shared" si="28"/>
        <v>0</v>
      </c>
    </row>
    <row r="3905" spans="11:11" x14ac:dyDescent="0.3">
      <c r="K3905" s="16">
        <f t="shared" si="28"/>
        <v>0</v>
      </c>
    </row>
    <row r="3906" spans="11:11" x14ac:dyDescent="0.3">
      <c r="K3906" s="16">
        <f t="shared" si="28"/>
        <v>0</v>
      </c>
    </row>
    <row r="3907" spans="11:11" x14ac:dyDescent="0.3">
      <c r="K3907" s="16">
        <f t="shared" si="28"/>
        <v>0</v>
      </c>
    </row>
    <row r="3908" spans="11:11" x14ac:dyDescent="0.3">
      <c r="K3908" s="16">
        <f t="shared" si="28"/>
        <v>0</v>
      </c>
    </row>
    <row r="3909" spans="11:11" x14ac:dyDescent="0.3">
      <c r="K3909" s="16">
        <f t="shared" si="28"/>
        <v>0</v>
      </c>
    </row>
    <row r="3910" spans="11:11" x14ac:dyDescent="0.3">
      <c r="K3910" s="16">
        <f t="shared" si="28"/>
        <v>0</v>
      </c>
    </row>
    <row r="3911" spans="11:11" x14ac:dyDescent="0.3">
      <c r="K3911" s="16">
        <f t="shared" si="28"/>
        <v>0</v>
      </c>
    </row>
    <row r="3912" spans="11:11" x14ac:dyDescent="0.3">
      <c r="K3912" s="16">
        <f t="shared" si="28"/>
        <v>0</v>
      </c>
    </row>
    <row r="3913" spans="11:11" x14ac:dyDescent="0.3">
      <c r="K3913" s="16">
        <f t="shared" si="28"/>
        <v>0</v>
      </c>
    </row>
    <row r="3914" spans="11:11" x14ac:dyDescent="0.3">
      <c r="K3914" s="16">
        <f t="shared" si="28"/>
        <v>0</v>
      </c>
    </row>
    <row r="3915" spans="11:11" x14ac:dyDescent="0.3">
      <c r="K3915" s="16">
        <f t="shared" si="28"/>
        <v>0</v>
      </c>
    </row>
    <row r="3916" spans="11:11" x14ac:dyDescent="0.3">
      <c r="K3916" s="16">
        <f t="shared" si="28"/>
        <v>0</v>
      </c>
    </row>
    <row r="3917" spans="11:11" x14ac:dyDescent="0.3">
      <c r="K3917" s="16">
        <f t="shared" si="28"/>
        <v>0</v>
      </c>
    </row>
    <row r="3918" spans="11:11" x14ac:dyDescent="0.3">
      <c r="K3918" s="16">
        <f t="shared" si="28"/>
        <v>0</v>
      </c>
    </row>
    <row r="3919" spans="11:11" x14ac:dyDescent="0.3">
      <c r="K3919" s="16">
        <f t="shared" si="28"/>
        <v>0</v>
      </c>
    </row>
    <row r="3920" spans="11:11" x14ac:dyDescent="0.3">
      <c r="K3920" s="16">
        <f t="shared" si="28"/>
        <v>0</v>
      </c>
    </row>
    <row r="3921" spans="11:11" x14ac:dyDescent="0.3">
      <c r="K3921" s="16">
        <f t="shared" si="28"/>
        <v>0</v>
      </c>
    </row>
    <row r="3922" spans="11:11" x14ac:dyDescent="0.3">
      <c r="K3922" s="16">
        <f t="shared" si="28"/>
        <v>0</v>
      </c>
    </row>
    <row r="3923" spans="11:11" x14ac:dyDescent="0.3">
      <c r="K3923" s="16">
        <f t="shared" si="28"/>
        <v>0</v>
      </c>
    </row>
    <row r="3924" spans="11:11" x14ac:dyDescent="0.3">
      <c r="K3924" s="16">
        <f t="shared" si="28"/>
        <v>0</v>
      </c>
    </row>
    <row r="3925" spans="11:11" x14ac:dyDescent="0.3">
      <c r="K3925" s="16">
        <f t="shared" si="28"/>
        <v>0</v>
      </c>
    </row>
    <row r="3926" spans="11:11" x14ac:dyDescent="0.3">
      <c r="K3926" s="16">
        <f t="shared" si="28"/>
        <v>0</v>
      </c>
    </row>
    <row r="3927" spans="11:11" x14ac:dyDescent="0.3">
      <c r="K3927" s="16">
        <f t="shared" si="28"/>
        <v>0</v>
      </c>
    </row>
    <row r="3928" spans="11:11" x14ac:dyDescent="0.3">
      <c r="K3928" s="16">
        <f t="shared" si="28"/>
        <v>0</v>
      </c>
    </row>
    <row r="3929" spans="11:11" x14ac:dyDescent="0.3">
      <c r="K3929" s="16">
        <f t="shared" si="28"/>
        <v>0</v>
      </c>
    </row>
    <row r="3930" spans="11:11" x14ac:dyDescent="0.3">
      <c r="K3930" s="16">
        <f t="shared" si="28"/>
        <v>0</v>
      </c>
    </row>
    <row r="3931" spans="11:11" x14ac:dyDescent="0.3">
      <c r="K3931" s="16">
        <f t="shared" si="28"/>
        <v>0</v>
      </c>
    </row>
    <row r="3932" spans="11:11" x14ac:dyDescent="0.3">
      <c r="K3932" s="16">
        <f t="shared" si="28"/>
        <v>0</v>
      </c>
    </row>
    <row r="3933" spans="11:11" x14ac:dyDescent="0.3">
      <c r="K3933" s="16">
        <f t="shared" si="28"/>
        <v>0</v>
      </c>
    </row>
    <row r="3934" spans="11:11" x14ac:dyDescent="0.3">
      <c r="K3934" s="16">
        <f t="shared" si="28"/>
        <v>0</v>
      </c>
    </row>
    <row r="3935" spans="11:11" x14ac:dyDescent="0.3">
      <c r="K3935" s="16">
        <f t="shared" si="28"/>
        <v>0</v>
      </c>
    </row>
    <row r="3936" spans="11:11" x14ac:dyDescent="0.3">
      <c r="K3936" s="16">
        <f t="shared" si="28"/>
        <v>0</v>
      </c>
    </row>
    <row r="3937" spans="11:11" x14ac:dyDescent="0.3">
      <c r="K3937" s="16">
        <f t="shared" si="28"/>
        <v>0</v>
      </c>
    </row>
    <row r="3938" spans="11:11" x14ac:dyDescent="0.3">
      <c r="K3938" s="16">
        <f t="shared" si="28"/>
        <v>0</v>
      </c>
    </row>
    <row r="3939" spans="11:11" x14ac:dyDescent="0.3">
      <c r="K3939" s="16">
        <f t="shared" si="28"/>
        <v>0</v>
      </c>
    </row>
    <row r="3940" spans="11:11" x14ac:dyDescent="0.3">
      <c r="K3940" s="16">
        <f t="shared" si="28"/>
        <v>0</v>
      </c>
    </row>
    <row r="3941" spans="11:11" x14ac:dyDescent="0.3">
      <c r="K3941" s="16">
        <f t="shared" si="28"/>
        <v>0</v>
      </c>
    </row>
    <row r="3942" spans="11:11" x14ac:dyDescent="0.3">
      <c r="K3942" s="16">
        <f t="shared" si="28"/>
        <v>0</v>
      </c>
    </row>
    <row r="3943" spans="11:11" x14ac:dyDescent="0.3">
      <c r="K3943" s="16">
        <f t="shared" si="28"/>
        <v>0</v>
      </c>
    </row>
    <row r="3944" spans="11:11" x14ac:dyDescent="0.3">
      <c r="K3944" s="16">
        <f t="shared" si="28"/>
        <v>0</v>
      </c>
    </row>
    <row r="3945" spans="11:11" x14ac:dyDescent="0.3">
      <c r="K3945" s="16">
        <f t="shared" si="28"/>
        <v>0</v>
      </c>
    </row>
    <row r="3946" spans="11:11" x14ac:dyDescent="0.3">
      <c r="K3946" s="16">
        <f t="shared" si="28"/>
        <v>0</v>
      </c>
    </row>
    <row r="3947" spans="11:11" x14ac:dyDescent="0.3">
      <c r="K3947" s="16">
        <f t="shared" si="28"/>
        <v>0</v>
      </c>
    </row>
    <row r="3948" spans="11:11" x14ac:dyDescent="0.3">
      <c r="K3948" s="16">
        <f t="shared" si="28"/>
        <v>0</v>
      </c>
    </row>
    <row r="3949" spans="11:11" x14ac:dyDescent="0.3">
      <c r="K3949" s="16">
        <f t="shared" si="28"/>
        <v>0</v>
      </c>
    </row>
    <row r="3950" spans="11:11" x14ac:dyDescent="0.3">
      <c r="K3950" s="16">
        <f t="shared" si="28"/>
        <v>0</v>
      </c>
    </row>
    <row r="3951" spans="11:11" x14ac:dyDescent="0.3">
      <c r="K3951" s="16">
        <f t="shared" si="28"/>
        <v>0</v>
      </c>
    </row>
    <row r="3952" spans="11:11" x14ac:dyDescent="0.3">
      <c r="K3952" s="16">
        <f t="shared" si="28"/>
        <v>0</v>
      </c>
    </row>
    <row r="3953" spans="11:11" x14ac:dyDescent="0.3">
      <c r="K3953" s="16">
        <f t="shared" si="28"/>
        <v>0</v>
      </c>
    </row>
    <row r="3954" spans="11:11" x14ac:dyDescent="0.3">
      <c r="K3954" s="16">
        <f t="shared" si="28"/>
        <v>0</v>
      </c>
    </row>
    <row r="3955" spans="11:11" x14ac:dyDescent="0.3">
      <c r="K3955" s="16">
        <f t="shared" si="28"/>
        <v>0</v>
      </c>
    </row>
    <row r="3956" spans="11:11" x14ac:dyDescent="0.3">
      <c r="K3956" s="16">
        <f t="shared" si="28"/>
        <v>0</v>
      </c>
    </row>
    <row r="3957" spans="11:11" x14ac:dyDescent="0.3">
      <c r="K3957" s="16">
        <f t="shared" si="28"/>
        <v>0</v>
      </c>
    </row>
    <row r="3958" spans="11:11" x14ac:dyDescent="0.3">
      <c r="K3958" s="16">
        <f t="shared" si="28"/>
        <v>0</v>
      </c>
    </row>
    <row r="3959" spans="11:11" x14ac:dyDescent="0.3">
      <c r="K3959" s="16">
        <f t="shared" si="28"/>
        <v>0</v>
      </c>
    </row>
    <row r="3960" spans="11:11" x14ac:dyDescent="0.3">
      <c r="K3960" s="16">
        <f t="shared" si="28"/>
        <v>0</v>
      </c>
    </row>
    <row r="3961" spans="11:11" x14ac:dyDescent="0.3">
      <c r="K3961" s="16">
        <f t="shared" si="28"/>
        <v>0</v>
      </c>
    </row>
    <row r="3962" spans="11:11" x14ac:dyDescent="0.3">
      <c r="K3962" s="16">
        <f t="shared" si="28"/>
        <v>0</v>
      </c>
    </row>
    <row r="3963" spans="11:11" x14ac:dyDescent="0.3">
      <c r="K3963" s="16">
        <f t="shared" si="28"/>
        <v>0</v>
      </c>
    </row>
    <row r="3964" spans="11:11" x14ac:dyDescent="0.3">
      <c r="K3964" s="16">
        <f t="shared" si="28"/>
        <v>0</v>
      </c>
    </row>
    <row r="3965" spans="11:11" x14ac:dyDescent="0.3">
      <c r="K3965" s="16">
        <f t="shared" si="28"/>
        <v>0</v>
      </c>
    </row>
    <row r="3966" spans="11:11" x14ac:dyDescent="0.3">
      <c r="K3966" s="16">
        <f t="shared" si="28"/>
        <v>0</v>
      </c>
    </row>
    <row r="3967" spans="11:11" x14ac:dyDescent="0.3">
      <c r="K3967" s="16">
        <f t="shared" ref="K3967:K4030" si="29">I3967-J3967</f>
        <v>0</v>
      </c>
    </row>
    <row r="3968" spans="11:11" x14ac:dyDescent="0.3">
      <c r="K3968" s="16">
        <f t="shared" si="29"/>
        <v>0</v>
      </c>
    </row>
    <row r="3969" spans="11:11" x14ac:dyDescent="0.3">
      <c r="K3969" s="16">
        <f t="shared" si="29"/>
        <v>0</v>
      </c>
    </row>
    <row r="3970" spans="11:11" x14ac:dyDescent="0.3">
      <c r="K3970" s="16">
        <f t="shared" si="29"/>
        <v>0</v>
      </c>
    </row>
    <row r="3971" spans="11:11" x14ac:dyDescent="0.3">
      <c r="K3971" s="16">
        <f t="shared" si="29"/>
        <v>0</v>
      </c>
    </row>
    <row r="3972" spans="11:11" x14ac:dyDescent="0.3">
      <c r="K3972" s="16">
        <f t="shared" si="29"/>
        <v>0</v>
      </c>
    </row>
    <row r="3973" spans="11:11" x14ac:dyDescent="0.3">
      <c r="K3973" s="16">
        <f t="shared" si="29"/>
        <v>0</v>
      </c>
    </row>
    <row r="3974" spans="11:11" x14ac:dyDescent="0.3">
      <c r="K3974" s="16">
        <f t="shared" si="29"/>
        <v>0</v>
      </c>
    </row>
    <row r="3975" spans="11:11" x14ac:dyDescent="0.3">
      <c r="K3975" s="16">
        <f t="shared" si="29"/>
        <v>0</v>
      </c>
    </row>
    <row r="3976" spans="11:11" x14ac:dyDescent="0.3">
      <c r="K3976" s="16">
        <f t="shared" si="29"/>
        <v>0</v>
      </c>
    </row>
    <row r="3977" spans="11:11" x14ac:dyDescent="0.3">
      <c r="K3977" s="16">
        <f t="shared" si="29"/>
        <v>0</v>
      </c>
    </row>
    <row r="3978" spans="11:11" x14ac:dyDescent="0.3">
      <c r="K3978" s="16">
        <f t="shared" si="29"/>
        <v>0</v>
      </c>
    </row>
    <row r="3979" spans="11:11" x14ac:dyDescent="0.3">
      <c r="K3979" s="16">
        <f t="shared" si="29"/>
        <v>0</v>
      </c>
    </row>
    <row r="3980" spans="11:11" x14ac:dyDescent="0.3">
      <c r="K3980" s="16">
        <f t="shared" si="29"/>
        <v>0</v>
      </c>
    </row>
    <row r="3981" spans="11:11" x14ac:dyDescent="0.3">
      <c r="K3981" s="16">
        <f t="shared" si="29"/>
        <v>0</v>
      </c>
    </row>
    <row r="3982" spans="11:11" x14ac:dyDescent="0.3">
      <c r="K3982" s="16">
        <f t="shared" si="29"/>
        <v>0</v>
      </c>
    </row>
    <row r="3983" spans="11:11" x14ac:dyDescent="0.3">
      <c r="K3983" s="16">
        <f t="shared" si="29"/>
        <v>0</v>
      </c>
    </row>
    <row r="3984" spans="11:11" x14ac:dyDescent="0.3">
      <c r="K3984" s="16">
        <f t="shared" si="29"/>
        <v>0</v>
      </c>
    </row>
    <row r="3985" spans="11:11" x14ac:dyDescent="0.3">
      <c r="K3985" s="16">
        <f t="shared" si="29"/>
        <v>0</v>
      </c>
    </row>
    <row r="3986" spans="11:11" x14ac:dyDescent="0.3">
      <c r="K3986" s="16">
        <f t="shared" si="29"/>
        <v>0</v>
      </c>
    </row>
    <row r="3987" spans="11:11" x14ac:dyDescent="0.3">
      <c r="K3987" s="16">
        <f t="shared" si="29"/>
        <v>0</v>
      </c>
    </row>
    <row r="3988" spans="11:11" x14ac:dyDescent="0.3">
      <c r="K3988" s="16">
        <f t="shared" si="29"/>
        <v>0</v>
      </c>
    </row>
    <row r="3989" spans="11:11" x14ac:dyDescent="0.3">
      <c r="K3989" s="16">
        <f t="shared" si="29"/>
        <v>0</v>
      </c>
    </row>
    <row r="3990" spans="11:11" x14ac:dyDescent="0.3">
      <c r="K3990" s="16">
        <f t="shared" si="29"/>
        <v>0</v>
      </c>
    </row>
    <row r="3991" spans="11:11" x14ac:dyDescent="0.3">
      <c r="K3991" s="16">
        <f t="shared" si="29"/>
        <v>0</v>
      </c>
    </row>
    <row r="3992" spans="11:11" x14ac:dyDescent="0.3">
      <c r="K3992" s="16">
        <f t="shared" si="29"/>
        <v>0</v>
      </c>
    </row>
    <row r="3993" spans="11:11" x14ac:dyDescent="0.3">
      <c r="K3993" s="16">
        <f t="shared" si="29"/>
        <v>0</v>
      </c>
    </row>
    <row r="3994" spans="11:11" x14ac:dyDescent="0.3">
      <c r="K3994" s="16">
        <f t="shared" si="29"/>
        <v>0</v>
      </c>
    </row>
    <row r="3995" spans="11:11" x14ac:dyDescent="0.3">
      <c r="K3995" s="16">
        <f t="shared" si="29"/>
        <v>0</v>
      </c>
    </row>
    <row r="3996" spans="11:11" x14ac:dyDescent="0.3">
      <c r="K3996" s="16">
        <f t="shared" si="29"/>
        <v>0</v>
      </c>
    </row>
    <row r="3997" spans="11:11" x14ac:dyDescent="0.3">
      <c r="K3997" s="16">
        <f t="shared" si="29"/>
        <v>0</v>
      </c>
    </row>
    <row r="3998" spans="11:11" x14ac:dyDescent="0.3">
      <c r="K3998" s="16">
        <f t="shared" si="29"/>
        <v>0</v>
      </c>
    </row>
    <row r="3999" spans="11:11" x14ac:dyDescent="0.3">
      <c r="K3999" s="16">
        <f t="shared" si="29"/>
        <v>0</v>
      </c>
    </row>
    <row r="4000" spans="11:11" x14ac:dyDescent="0.3">
      <c r="K4000" s="16">
        <f t="shared" si="29"/>
        <v>0</v>
      </c>
    </row>
    <row r="4001" spans="11:11" x14ac:dyDescent="0.3">
      <c r="K4001" s="16">
        <f t="shared" si="29"/>
        <v>0</v>
      </c>
    </row>
    <row r="4002" spans="11:11" x14ac:dyDescent="0.3">
      <c r="K4002" s="16">
        <f t="shared" si="29"/>
        <v>0</v>
      </c>
    </row>
    <row r="4003" spans="11:11" x14ac:dyDescent="0.3">
      <c r="K4003" s="16">
        <f t="shared" si="29"/>
        <v>0</v>
      </c>
    </row>
    <row r="4004" spans="11:11" x14ac:dyDescent="0.3">
      <c r="K4004" s="16">
        <f t="shared" si="29"/>
        <v>0</v>
      </c>
    </row>
    <row r="4005" spans="11:11" x14ac:dyDescent="0.3">
      <c r="K4005" s="16">
        <f t="shared" si="29"/>
        <v>0</v>
      </c>
    </row>
    <row r="4006" spans="11:11" x14ac:dyDescent="0.3">
      <c r="K4006" s="16">
        <f t="shared" si="29"/>
        <v>0</v>
      </c>
    </row>
    <row r="4007" spans="11:11" x14ac:dyDescent="0.3">
      <c r="K4007" s="16">
        <f t="shared" si="29"/>
        <v>0</v>
      </c>
    </row>
    <row r="4008" spans="11:11" x14ac:dyDescent="0.3">
      <c r="K4008" s="16">
        <f t="shared" si="29"/>
        <v>0</v>
      </c>
    </row>
    <row r="4009" spans="11:11" x14ac:dyDescent="0.3">
      <c r="K4009" s="16">
        <f t="shared" si="29"/>
        <v>0</v>
      </c>
    </row>
    <row r="4010" spans="11:11" x14ac:dyDescent="0.3">
      <c r="K4010" s="16">
        <f t="shared" si="29"/>
        <v>0</v>
      </c>
    </row>
    <row r="4011" spans="11:11" x14ac:dyDescent="0.3">
      <c r="K4011" s="16">
        <f t="shared" si="29"/>
        <v>0</v>
      </c>
    </row>
    <row r="4012" spans="11:11" x14ac:dyDescent="0.3">
      <c r="K4012" s="16">
        <f t="shared" si="29"/>
        <v>0</v>
      </c>
    </row>
    <row r="4013" spans="11:11" x14ac:dyDescent="0.3">
      <c r="K4013" s="16">
        <f t="shared" si="29"/>
        <v>0</v>
      </c>
    </row>
    <row r="4014" spans="11:11" x14ac:dyDescent="0.3">
      <c r="K4014" s="16">
        <f t="shared" si="29"/>
        <v>0</v>
      </c>
    </row>
    <row r="4015" spans="11:11" x14ac:dyDescent="0.3">
      <c r="K4015" s="16">
        <f t="shared" si="29"/>
        <v>0</v>
      </c>
    </row>
    <row r="4016" spans="11:11" x14ac:dyDescent="0.3">
      <c r="K4016" s="16">
        <f t="shared" si="29"/>
        <v>0</v>
      </c>
    </row>
    <row r="4017" spans="11:11" x14ac:dyDescent="0.3">
      <c r="K4017" s="16">
        <f t="shared" si="29"/>
        <v>0</v>
      </c>
    </row>
    <row r="4018" spans="11:11" x14ac:dyDescent="0.3">
      <c r="K4018" s="16">
        <f t="shared" si="29"/>
        <v>0</v>
      </c>
    </row>
    <row r="4019" spans="11:11" x14ac:dyDescent="0.3">
      <c r="K4019" s="16">
        <f t="shared" si="29"/>
        <v>0</v>
      </c>
    </row>
    <row r="4020" spans="11:11" x14ac:dyDescent="0.3">
      <c r="K4020" s="16">
        <f t="shared" si="29"/>
        <v>0</v>
      </c>
    </row>
    <row r="4021" spans="11:11" x14ac:dyDescent="0.3">
      <c r="K4021" s="16">
        <f t="shared" si="29"/>
        <v>0</v>
      </c>
    </row>
    <row r="4022" spans="11:11" x14ac:dyDescent="0.3">
      <c r="K4022" s="16">
        <f t="shared" si="29"/>
        <v>0</v>
      </c>
    </row>
    <row r="4023" spans="11:11" x14ac:dyDescent="0.3">
      <c r="K4023" s="16">
        <f t="shared" si="29"/>
        <v>0</v>
      </c>
    </row>
    <row r="4024" spans="11:11" x14ac:dyDescent="0.3">
      <c r="K4024" s="16">
        <f t="shared" si="29"/>
        <v>0</v>
      </c>
    </row>
    <row r="4025" spans="11:11" x14ac:dyDescent="0.3">
      <c r="K4025" s="16">
        <f t="shared" si="29"/>
        <v>0</v>
      </c>
    </row>
    <row r="4026" spans="11:11" x14ac:dyDescent="0.3">
      <c r="K4026" s="16">
        <f t="shared" si="29"/>
        <v>0</v>
      </c>
    </row>
    <row r="4027" spans="11:11" x14ac:dyDescent="0.3">
      <c r="K4027" s="16">
        <f t="shared" si="29"/>
        <v>0</v>
      </c>
    </row>
    <row r="4028" spans="11:11" x14ac:dyDescent="0.3">
      <c r="K4028" s="16">
        <f t="shared" si="29"/>
        <v>0</v>
      </c>
    </row>
    <row r="4029" spans="11:11" x14ac:dyDescent="0.3">
      <c r="K4029" s="16">
        <f t="shared" si="29"/>
        <v>0</v>
      </c>
    </row>
    <row r="4030" spans="11:11" x14ac:dyDescent="0.3">
      <c r="K4030" s="16">
        <f t="shared" si="29"/>
        <v>0</v>
      </c>
    </row>
    <row r="4031" spans="11:11" x14ac:dyDescent="0.3">
      <c r="K4031" s="16">
        <f>I4031-J4031</f>
        <v>0</v>
      </c>
    </row>
    <row r="4032" spans="11:11" x14ac:dyDescent="0.3">
      <c r="K4032" s="16">
        <f>I4032-J4032</f>
        <v>0</v>
      </c>
    </row>
  </sheetData>
  <mergeCells count="1">
    <mergeCell ref="J8:K8"/>
  </mergeCells>
  <printOptions horizontalCentered="1"/>
  <pageMargins left="0.11811023622047245" right="0.11811023622047245" top="0.39370078740157483" bottom="0.11811023622047245" header="0.51181102362204722" footer="0.51181102362204722"/>
  <pageSetup paperSize="8" scale="5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Jan-13  </vt:lpstr>
      <vt:lpstr>'Jan-13 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P. Lo Tiap Kwong</dc:creator>
  <cp:lastModifiedBy>Nancy P. Lo Tiap Kwong</cp:lastModifiedBy>
  <dcterms:created xsi:type="dcterms:W3CDTF">2013-02-26T10:55:33Z</dcterms:created>
  <dcterms:modified xsi:type="dcterms:W3CDTF">2013-02-26T10:55:55Z</dcterms:modified>
</cp:coreProperties>
</file>