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300" activeTab="0"/>
  </bookViews>
  <sheets>
    <sheet name="NSDP" sheetId="1" r:id="rId1"/>
  </sheets>
  <definedNames>
    <definedName name="_xlnm.Print_Area" localSheetId="0">'NSDP'!$A$1:$F$120</definedName>
    <definedName name="_xlnm.Print_Titles" localSheetId="0">'NSDP'!$13:$15</definedName>
  </definedNames>
  <calcPr fullCalcOnLoad="1"/>
</workbook>
</file>

<file path=xl/sharedStrings.xml><?xml version="1.0" encoding="utf-8"?>
<sst xmlns="http://schemas.openxmlformats.org/spreadsheetml/2006/main" count="167" uniqueCount="98">
  <si>
    <t>Economic and Financial Data for Mauritius</t>
  </si>
  <si>
    <t>Date of last update:</t>
  </si>
  <si>
    <t>Abbreviations used: ‘Rs M’ stands for ‘Rupees Million’</t>
  </si>
  <si>
    <t>[Unless otherwise indicated, data are not seasonally adjusted. Unless otherwise indicated, data are preliminary.]</t>
  </si>
  <si>
    <t>SDDS Data Category and Component</t>
  </si>
  <si>
    <t>Unit Description</t>
  </si>
  <si>
    <t>Observations</t>
  </si>
  <si>
    <t>More information</t>
  </si>
  <si>
    <t>Date of latest data</t>
  </si>
  <si>
    <t>Rs M</t>
  </si>
  <si>
    <t>FINANCIAL SECTOR</t>
  </si>
  <si>
    <t xml:space="preserve">  Securities other than shares included in Broad Money</t>
  </si>
  <si>
    <t>Domestic credit</t>
  </si>
  <si>
    <t>Public nonfinancial corporations</t>
  </si>
  <si>
    <t>Private nonfinancial sector</t>
  </si>
  <si>
    <t>Other items (net)</t>
  </si>
  <si>
    <t>Monetary base</t>
  </si>
  <si>
    <t>Private sector</t>
  </si>
  <si>
    <t xml:space="preserve">    Claims on private nonfinancial corporations</t>
  </si>
  <si>
    <t xml:space="preserve">    Claims on other depository corporations</t>
  </si>
  <si>
    <t>Net foreign position of the central bank</t>
  </si>
  <si>
    <t>Interest Rates</t>
  </si>
  <si>
    <t>Government securities</t>
  </si>
  <si>
    <t>D</t>
  </si>
  <si>
    <t xml:space="preserve">Base interest rate </t>
  </si>
  <si>
    <t>Inter-bank rates</t>
  </si>
  <si>
    <t xml:space="preserve">EXTERNAL SECTOR </t>
  </si>
  <si>
    <t>Balance of Payments</t>
  </si>
  <si>
    <t>Current account</t>
  </si>
  <si>
    <t xml:space="preserve">   Exports of goods and services</t>
  </si>
  <si>
    <t xml:space="preserve">   Imports of goods and services</t>
  </si>
  <si>
    <t>Capital account</t>
  </si>
  <si>
    <t>Financial account</t>
  </si>
  <si>
    <t>Inward direct investment</t>
  </si>
  <si>
    <t>Outward direct investment</t>
  </si>
  <si>
    <t>Portfolio investment assets</t>
  </si>
  <si>
    <t>Portfolio investment liabilities</t>
  </si>
  <si>
    <t>Net financial derivatives</t>
  </si>
  <si>
    <t>Other investment assets</t>
  </si>
  <si>
    <t>Other investments liabilities</t>
  </si>
  <si>
    <t>Reserve assets</t>
  </si>
  <si>
    <t xml:space="preserve">  Net errors and omissions</t>
  </si>
  <si>
    <t>International Reserves (Official Reserve Assets)</t>
  </si>
  <si>
    <t xml:space="preserve">   Foreign currency reserves</t>
  </si>
  <si>
    <t xml:space="preserve">   IMF reserve position</t>
  </si>
  <si>
    <t xml:space="preserve">   SDRs</t>
  </si>
  <si>
    <t xml:space="preserve">   Gold</t>
  </si>
  <si>
    <t xml:space="preserve">   Other reserve assets</t>
  </si>
  <si>
    <t>Assets</t>
  </si>
  <si>
    <t>Direct investment abroad</t>
  </si>
  <si>
    <t>Portfolio investment</t>
  </si>
  <si>
    <t>Equity securities</t>
  </si>
  <si>
    <t>Debt securities</t>
  </si>
  <si>
    <t xml:space="preserve">   Financial derivatives</t>
  </si>
  <si>
    <t xml:space="preserve">   Other investment</t>
  </si>
  <si>
    <t>Liabilities</t>
  </si>
  <si>
    <t>Direct investment</t>
  </si>
  <si>
    <t xml:space="preserve">    Financial derivatives</t>
  </si>
  <si>
    <t>Other investment</t>
  </si>
  <si>
    <t>Exchange Rates</t>
  </si>
  <si>
    <t xml:space="preserve">    Other claims</t>
  </si>
  <si>
    <t xml:space="preserve">    Households</t>
  </si>
  <si>
    <t>Data Template on International Reserves and Foreign Currency Liquidity</t>
  </si>
  <si>
    <t>Depository Corporations Survey</t>
  </si>
  <si>
    <t>Central Bank Survey</t>
  </si>
  <si>
    <t xml:space="preserve">Latest data </t>
  </si>
  <si>
    <t>https://www.bom.mu/pdf/IMF/PIRCurrent.pdf</t>
  </si>
  <si>
    <t>https://www.bom.mu/pdf/IMF/RLTCurrent.xls</t>
  </si>
  <si>
    <r>
      <t xml:space="preserve">International Investment Position </t>
    </r>
    <r>
      <rPr>
        <b/>
        <vertAlign val="superscript"/>
        <sz val="10"/>
        <rFont val="Times New Roman"/>
        <family val="1"/>
      </rPr>
      <t>2</t>
    </r>
  </si>
  <si>
    <r>
      <t xml:space="preserve">2 </t>
    </r>
    <r>
      <rPr>
        <sz val="10"/>
        <rFont val="Times New Roman"/>
        <family val="1"/>
      </rPr>
      <t>As from 2009, the coverage of IIP has been extended to include cross-border positions of GBC1s.</t>
    </r>
  </si>
  <si>
    <t xml:space="preserve">Other (public and private) financial corporations (net) </t>
  </si>
  <si>
    <t xml:space="preserve">    Corporations^</t>
  </si>
  <si>
    <t>Methodological Note</t>
  </si>
  <si>
    <t>For Further Information</t>
  </si>
  <si>
    <t>Data for previous period</t>
  </si>
  <si>
    <r>
      <rPr>
        <vertAlign val="superscript"/>
        <sz val="10"/>
        <rFont val="Times New Roman"/>
        <family val="1"/>
      </rPr>
      <t>^^</t>
    </r>
    <r>
      <rPr>
        <sz val="10"/>
        <rFont val="Times New Roman"/>
        <family val="1"/>
      </rPr>
      <t xml:space="preserve"> Liabilities to Central Government now include deposits of budgetary central government, extra budgetary units and social security funds, as well as their holdings of Bank of Mauritius securities.</t>
    </r>
  </si>
  <si>
    <t>^ Net foreign assets and domestic claims of other depository corporations (ODCs) are no longer adjusted for transactions of global business entities. For further information, please refer to the methodological note that has been released on the Bank's website in its March 2012 Monthly Statistical Bulletin Issue.</t>
  </si>
  <si>
    <t>Central government (net)</t>
  </si>
  <si>
    <t>Foreign position of depository corporations (net) ^</t>
  </si>
  <si>
    <r>
      <t xml:space="preserve">Central government (net) </t>
    </r>
    <r>
      <rPr>
        <vertAlign val="superscript"/>
        <sz val="10"/>
        <rFont val="Times New Roman"/>
        <family val="1"/>
      </rPr>
      <t>^^</t>
    </r>
  </si>
  <si>
    <t>December/15</t>
  </si>
  <si>
    <t>https://www.bom.mu/markets/foreign-exchange/consolidated-indicative-exchange-rates</t>
  </si>
  <si>
    <t>https://www.bom.mu/pdf/Statistics/NSDP/IIP.xlsx</t>
  </si>
  <si>
    <t>BPM6_Information Note</t>
  </si>
  <si>
    <r>
      <rPr>
        <vertAlign val="superscript"/>
        <sz val="10"/>
        <rFont val="Times New Roman"/>
        <family val="1"/>
      </rPr>
      <t>1</t>
    </r>
    <r>
      <rPr>
        <sz val="10"/>
        <rFont val="Times New Roman"/>
        <family val="1"/>
      </rPr>
      <t xml:space="preserve"> Effective May 2018, financial Derivatives are recorded at market or fair values and are not strictly comparable with prior months' data. </t>
    </r>
  </si>
  <si>
    <r>
      <t xml:space="preserve">Domestic credit ^ </t>
    </r>
    <r>
      <rPr>
        <i/>
        <vertAlign val="superscript"/>
        <sz val="10"/>
        <rFont val="Times New Roman"/>
        <family val="1"/>
      </rPr>
      <t>1</t>
    </r>
  </si>
  <si>
    <t>Q2/18</t>
  </si>
  <si>
    <t xml:space="preserve">   Net primary income</t>
  </si>
  <si>
    <t xml:space="preserve">   Net secondary income</t>
  </si>
  <si>
    <t>Oct/18</t>
  </si>
  <si>
    <t>Last updated 30 November 2018</t>
  </si>
  <si>
    <t>n.a</t>
  </si>
  <si>
    <t xml:space="preserve">   Narrow money Liabilities (or M1)*</t>
  </si>
  <si>
    <t xml:space="preserve">Broad Money Liabilities (M3) </t>
  </si>
  <si>
    <t xml:space="preserve">  Quasi-Money Liabilities *</t>
  </si>
  <si>
    <t xml:space="preserve">* Effective with October 2018 data, the Bank has discontinued the dissemination of narrow money liabilities and quasi-money liabilities. Instead, the components of Broad Money liabilities will comprise of Currency with public, Deposit liabilities and Debt securities (formerly known as Securities other than Shares). </t>
  </si>
  <si>
    <t>Nov/18</t>
  </si>
  <si>
    <t xml:space="preserve">Last updated 14 December 2018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</si>
</sst>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 "/>
    <numFmt numFmtId="179" formatCode="#,##0.0"/>
    <numFmt numFmtId="180" formatCode="0.0"/>
    <numFmt numFmtId="181" formatCode="[$-809]dd\ mmmm\ yyyy"/>
    <numFmt numFmtId="182" formatCode="_(* #,##0.0_);_(* \(#,##0.0\);_(* &quot;-&quot;??_);_(@_)"/>
    <numFmt numFmtId="183" formatCode="_(* #,##0_);_(* \(#,##0\);_(* &quot;-&quot;??_);_(@_)"/>
    <numFmt numFmtId="184" formatCode="[$-409]dddd\,\ dd\ mmmm\,\ yyyy"/>
    <numFmt numFmtId="185" formatCode="[$-409]mmm/yy;@"/>
    <numFmt numFmtId="186" formatCode="&quot;Yes&quot;;&quot;Yes&quot;;&quot;No&quot;"/>
    <numFmt numFmtId="187" formatCode="&quot;True&quot;;&quot;True&quot;;&quot;False&quot;"/>
    <numFmt numFmtId="188" formatCode="&quot;On&quot;;&quot;On&quot;;&quot;Off&quot;"/>
    <numFmt numFmtId="189" formatCode="[$€-2]\ #,##0.00_);[Red]\([$€-2]\ #,##0.00\)"/>
    <numFmt numFmtId="190" formatCode="0.000000"/>
    <numFmt numFmtId="191" formatCode="0.00000"/>
    <numFmt numFmtId="192" formatCode="0.0000"/>
    <numFmt numFmtId="193" formatCode="0.000"/>
  </numFmts>
  <fonts count="53">
    <font>
      <sz val="10"/>
      <name val="Arial"/>
      <family val="0"/>
    </font>
    <font>
      <b/>
      <sz val="16"/>
      <name val="Times New Roman"/>
      <family val="1"/>
    </font>
    <font>
      <b/>
      <sz val="10"/>
      <name val="Arial"/>
      <family val="2"/>
    </font>
    <font>
      <b/>
      <sz val="11"/>
      <color indexed="12"/>
      <name val="Times New Roman"/>
      <family val="1"/>
    </font>
    <font>
      <sz val="10"/>
      <name val="Times New Roman"/>
      <family val="1"/>
    </font>
    <font>
      <sz val="11"/>
      <color indexed="12"/>
      <name val="Times New Roman"/>
      <family val="1"/>
    </font>
    <font>
      <sz val="11"/>
      <name val="Times New Roman"/>
      <family val="1"/>
    </font>
    <font>
      <b/>
      <sz val="11"/>
      <name val="Times New Roman"/>
      <family val="1"/>
    </font>
    <font>
      <b/>
      <sz val="10"/>
      <name val="Times New Roman"/>
      <family val="1"/>
    </font>
    <font>
      <u val="single"/>
      <sz val="10"/>
      <color indexed="12"/>
      <name val="Arial"/>
      <family val="2"/>
    </font>
    <font>
      <i/>
      <sz val="10"/>
      <name val="Times New Roman"/>
      <family val="1"/>
    </font>
    <font>
      <sz val="10"/>
      <color indexed="8"/>
      <name val="Times New Roman"/>
      <family val="1"/>
    </font>
    <font>
      <i/>
      <sz val="10"/>
      <color indexed="8"/>
      <name val="Times New Roman"/>
      <family val="1"/>
    </font>
    <font>
      <u val="single"/>
      <sz val="10"/>
      <color indexed="36"/>
      <name val="Arial"/>
      <family val="2"/>
    </font>
    <font>
      <b/>
      <sz val="12"/>
      <name val="Times New Roman"/>
      <family val="1"/>
    </font>
    <font>
      <b/>
      <i/>
      <sz val="10"/>
      <name val="Times New Roman"/>
      <family val="1"/>
    </font>
    <font>
      <vertAlign val="superscript"/>
      <sz val="10"/>
      <name val="Times New Roman"/>
      <family val="1"/>
    </font>
    <font>
      <b/>
      <vertAlign val="superscript"/>
      <sz val="10"/>
      <name val="Times New Roman"/>
      <family val="1"/>
    </font>
    <font>
      <i/>
      <vertAlign val="superscrip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3"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0" fillId="0" borderId="0">
      <alignment/>
      <protection/>
    </xf>
    <xf numFmtId="0" fontId="0" fillId="31" borderId="7" applyNumberFormat="0" applyFont="0" applyAlignment="0" applyProtection="0"/>
    <xf numFmtId="0" fontId="49" fillId="26"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74">
    <xf numFmtId="0" fontId="0" fillId="0" borderId="0" xfId="0" applyAlignment="1">
      <alignment/>
    </xf>
    <xf numFmtId="0" fontId="0" fillId="32" borderId="0" xfId="0" applyFill="1" applyAlignment="1">
      <alignment/>
    </xf>
    <xf numFmtId="0" fontId="3" fillId="32" borderId="0" xfId="0" applyFont="1" applyFill="1" applyAlignment="1">
      <alignment horizontal="center"/>
    </xf>
    <xf numFmtId="0" fontId="0" fillId="32" borderId="0" xfId="0" applyFill="1" applyAlignment="1">
      <alignment horizontal="center"/>
    </xf>
    <xf numFmtId="0" fontId="4" fillId="32" borderId="0" xfId="0" applyFont="1" applyFill="1" applyAlignment="1">
      <alignment/>
    </xf>
    <xf numFmtId="0" fontId="5" fillId="32" borderId="0" xfId="0" applyFont="1" applyFill="1" applyAlignment="1">
      <alignment horizontal="center"/>
    </xf>
    <xf numFmtId="0" fontId="5" fillId="32" borderId="0" xfId="0" applyFont="1" applyFill="1" applyAlignment="1">
      <alignment horizontal="left"/>
    </xf>
    <xf numFmtId="0" fontId="8" fillId="32" borderId="0" xfId="0" applyFont="1" applyFill="1" applyAlignment="1">
      <alignment/>
    </xf>
    <xf numFmtId="0" fontId="6" fillId="32" borderId="0" xfId="0" applyFont="1" applyFill="1" applyAlignment="1">
      <alignment horizontal="center"/>
    </xf>
    <xf numFmtId="0" fontId="6" fillId="32" borderId="0" xfId="0" applyFont="1" applyFill="1" applyAlignment="1">
      <alignment horizontal="left"/>
    </xf>
    <xf numFmtId="15" fontId="8" fillId="32" borderId="0" xfId="0" applyNumberFormat="1" applyFont="1" applyFill="1" applyAlignment="1">
      <alignment horizontal="left"/>
    </xf>
    <xf numFmtId="0" fontId="6" fillId="32" borderId="0" xfId="0" applyFont="1" applyFill="1" applyAlignment="1">
      <alignment/>
    </xf>
    <xf numFmtId="3" fontId="0" fillId="32" borderId="0" xfId="0" applyNumberFormat="1" applyFill="1" applyAlignment="1">
      <alignment/>
    </xf>
    <xf numFmtId="3" fontId="0" fillId="32" borderId="0" xfId="0" applyNumberFormat="1" applyFill="1" applyAlignment="1">
      <alignment horizontal="center"/>
    </xf>
    <xf numFmtId="0" fontId="8" fillId="32" borderId="10" xfId="0" applyFont="1" applyFill="1" applyBorder="1" applyAlignment="1">
      <alignment horizontal="center" wrapText="1"/>
    </xf>
    <xf numFmtId="3" fontId="4" fillId="32" borderId="0" xfId="0" applyNumberFormat="1" applyFont="1" applyFill="1" applyAlignment="1">
      <alignment/>
    </xf>
    <xf numFmtId="0" fontId="8" fillId="32" borderId="10" xfId="0" applyFont="1" applyFill="1" applyBorder="1" applyAlignment="1">
      <alignment vertical="top" wrapText="1"/>
    </xf>
    <xf numFmtId="0" fontId="4" fillId="32" borderId="10" xfId="0" applyFont="1" applyFill="1" applyBorder="1" applyAlignment="1">
      <alignment horizontal="center" vertical="top" wrapText="1"/>
    </xf>
    <xf numFmtId="3" fontId="4" fillId="32" borderId="10" xfId="0" applyNumberFormat="1" applyFont="1" applyFill="1" applyBorder="1" applyAlignment="1">
      <alignment horizontal="center" vertical="top" wrapText="1"/>
    </xf>
    <xf numFmtId="3" fontId="4" fillId="32" borderId="10" xfId="0" applyNumberFormat="1" applyFont="1" applyFill="1" applyBorder="1" applyAlignment="1">
      <alignment vertical="top" wrapText="1"/>
    </xf>
    <xf numFmtId="3" fontId="10" fillId="32" borderId="0" xfId="0" applyNumberFormat="1" applyFont="1" applyFill="1" applyAlignment="1">
      <alignment/>
    </xf>
    <xf numFmtId="0" fontId="10" fillId="32" borderId="0" xfId="0" applyFont="1" applyFill="1" applyAlignment="1">
      <alignment/>
    </xf>
    <xf numFmtId="179" fontId="4" fillId="32" borderId="0" xfId="0" applyNumberFormat="1" applyFont="1" applyFill="1" applyAlignment="1">
      <alignment/>
    </xf>
    <xf numFmtId="0" fontId="10" fillId="32" borderId="10" xfId="0" applyFont="1" applyFill="1" applyBorder="1" applyAlignment="1">
      <alignment vertical="top" wrapText="1"/>
    </xf>
    <xf numFmtId="16" fontId="4" fillId="32" borderId="10" xfId="0" applyNumberFormat="1" applyFont="1" applyFill="1" applyBorder="1" applyAlignment="1">
      <alignment horizontal="center" vertical="top" wrapText="1"/>
    </xf>
    <xf numFmtId="3" fontId="4" fillId="32" borderId="10" xfId="0" applyNumberFormat="1" applyFont="1" applyFill="1" applyBorder="1" applyAlignment="1">
      <alignment horizontal="right" vertical="top" wrapText="1"/>
    </xf>
    <xf numFmtId="0" fontId="4" fillId="32" borderId="10" xfId="0" applyFont="1" applyFill="1" applyBorder="1" applyAlignment="1">
      <alignment horizontal="right" vertical="top" wrapText="1"/>
    </xf>
    <xf numFmtId="16" fontId="4" fillId="32" borderId="10" xfId="0" applyNumberFormat="1" applyFont="1" applyFill="1" applyBorder="1" applyAlignment="1" quotePrefix="1">
      <alignment horizontal="center" vertical="top" wrapText="1"/>
    </xf>
    <xf numFmtId="0" fontId="4" fillId="32" borderId="10" xfId="0" applyFont="1" applyFill="1" applyBorder="1" applyAlignment="1">
      <alignment horizontal="left" vertical="top" wrapText="1" indent="1"/>
    </xf>
    <xf numFmtId="17" fontId="10" fillId="32" borderId="10" xfId="0" applyNumberFormat="1" applyFont="1" applyFill="1" applyBorder="1" applyAlignment="1">
      <alignment horizontal="center" vertical="top" wrapText="1"/>
    </xf>
    <xf numFmtId="0" fontId="10" fillId="32" borderId="10" xfId="0" applyFont="1" applyFill="1" applyBorder="1" applyAlignment="1">
      <alignment horizontal="left" vertical="top" wrapText="1" indent="2"/>
    </xf>
    <xf numFmtId="0" fontId="10" fillId="32" borderId="10" xfId="0" applyFont="1" applyFill="1" applyBorder="1" applyAlignment="1">
      <alignment horizontal="center" vertical="top" wrapText="1"/>
    </xf>
    <xf numFmtId="0" fontId="10" fillId="32" borderId="10" xfId="0"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0" fontId="0" fillId="32" borderId="11" xfId="0" applyFill="1" applyBorder="1" applyAlignment="1">
      <alignment/>
    </xf>
    <xf numFmtId="3" fontId="0" fillId="32" borderId="11" xfId="0" applyNumberFormat="1" applyFill="1" applyBorder="1" applyAlignment="1">
      <alignment/>
    </xf>
    <xf numFmtId="0" fontId="9" fillId="32" borderId="10" xfId="55" applyFill="1" applyBorder="1" applyAlignment="1" applyProtection="1">
      <alignment horizontal="left" vertical="top" wrapText="1"/>
      <protection/>
    </xf>
    <xf numFmtId="0" fontId="4" fillId="32" borderId="10" xfId="0" applyFont="1" applyFill="1" applyBorder="1" applyAlignment="1">
      <alignment vertical="top" wrapText="1"/>
    </xf>
    <xf numFmtId="0" fontId="10" fillId="32" borderId="10" xfId="0" applyFont="1" applyFill="1" applyBorder="1" applyAlignment="1">
      <alignment horizontal="left" vertical="top" wrapText="1" indent="1"/>
    </xf>
    <xf numFmtId="0" fontId="4" fillId="32" borderId="10" xfId="0" applyFont="1" applyFill="1" applyBorder="1" applyAlignment="1">
      <alignment horizontal="left" vertical="top" wrapText="1" indent="2"/>
    </xf>
    <xf numFmtId="0" fontId="9" fillId="32" borderId="10" xfId="55" applyFill="1" applyBorder="1" applyAlignment="1" applyProtection="1">
      <alignment vertical="top" wrapText="1"/>
      <protection/>
    </xf>
    <xf numFmtId="183" fontId="4" fillId="32" borderId="0" xfId="0" applyNumberFormat="1" applyFont="1" applyFill="1" applyAlignment="1">
      <alignment/>
    </xf>
    <xf numFmtId="0" fontId="12" fillId="32" borderId="10" xfId="0" applyFont="1" applyFill="1" applyBorder="1" applyAlignment="1">
      <alignment vertical="top" wrapText="1"/>
    </xf>
    <xf numFmtId="16" fontId="10" fillId="32" borderId="10" xfId="0" applyNumberFormat="1" applyFont="1" applyFill="1" applyBorder="1" applyAlignment="1" quotePrefix="1">
      <alignment horizontal="center" vertical="top" wrapText="1"/>
    </xf>
    <xf numFmtId="171" fontId="4" fillId="32" borderId="0" xfId="0" applyNumberFormat="1" applyFont="1" applyFill="1" applyAlignment="1">
      <alignment/>
    </xf>
    <xf numFmtId="183" fontId="4" fillId="32" borderId="10" xfId="0" applyNumberFormat="1" applyFont="1" applyFill="1" applyBorder="1" applyAlignment="1">
      <alignment vertical="top" wrapText="1"/>
    </xf>
    <xf numFmtId="0" fontId="8" fillId="32" borderId="12" xfId="0" applyFont="1" applyFill="1" applyBorder="1" applyAlignment="1">
      <alignment vertical="top" wrapText="1"/>
    </xf>
    <xf numFmtId="0" fontId="10" fillId="32" borderId="13" xfId="0" applyFont="1" applyFill="1" applyBorder="1" applyAlignment="1">
      <alignment horizontal="center" vertical="top" wrapText="1"/>
    </xf>
    <xf numFmtId="0" fontId="9" fillId="32" borderId="14" xfId="55" applyFill="1" applyBorder="1" applyAlignment="1" applyProtection="1">
      <alignment wrapText="1"/>
      <protection/>
    </xf>
    <xf numFmtId="0" fontId="9" fillId="32" borderId="0" xfId="55" applyFill="1" applyAlignment="1" applyProtection="1">
      <alignment/>
      <protection/>
    </xf>
    <xf numFmtId="0" fontId="8" fillId="32" borderId="15" xfId="0" applyFont="1" applyFill="1" applyBorder="1" applyAlignment="1">
      <alignment vertical="top" wrapText="1"/>
    </xf>
    <xf numFmtId="0" fontId="4" fillId="32" borderId="11" xfId="0" applyFont="1" applyFill="1" applyBorder="1" applyAlignment="1">
      <alignment horizontal="center" vertical="top" wrapText="1"/>
    </xf>
    <xf numFmtId="0" fontId="8" fillId="32" borderId="11" xfId="0" applyFont="1" applyFill="1" applyBorder="1" applyAlignment="1">
      <alignment vertical="top" wrapText="1"/>
    </xf>
    <xf numFmtId="0" fontId="11" fillId="32" borderId="10" xfId="0" applyFont="1" applyFill="1" applyBorder="1" applyAlignment="1">
      <alignment horizontal="left" vertical="top" wrapText="1" indent="1"/>
    </xf>
    <xf numFmtId="0" fontId="11" fillId="32" borderId="10" xfId="0" applyFont="1" applyFill="1" applyBorder="1" applyAlignment="1">
      <alignment vertical="top" wrapText="1"/>
    </xf>
    <xf numFmtId="0" fontId="12" fillId="32" borderId="10" xfId="0" applyFont="1" applyFill="1" applyBorder="1" applyAlignment="1">
      <alignment horizontal="left" vertical="top" wrapText="1" indent="2"/>
    </xf>
    <xf numFmtId="0" fontId="0" fillId="32" borderId="11" xfId="0" applyFill="1" applyBorder="1" applyAlignment="1">
      <alignment horizontal="center" vertical="top" wrapText="1"/>
    </xf>
    <xf numFmtId="179" fontId="8" fillId="32" borderId="10" xfId="0" applyNumberFormat="1" applyFont="1" applyFill="1" applyBorder="1" applyAlignment="1">
      <alignment vertical="top" wrapText="1"/>
    </xf>
    <xf numFmtId="0" fontId="8" fillId="32" borderId="10" xfId="0" applyFont="1" applyFill="1" applyBorder="1" applyAlignment="1">
      <alignment horizontal="center" vertical="top" wrapText="1"/>
    </xf>
    <xf numFmtId="179" fontId="8" fillId="32" borderId="10" xfId="0" applyNumberFormat="1" applyFont="1" applyFill="1" applyBorder="1" applyAlignment="1" quotePrefix="1">
      <alignment horizontal="center" vertical="top" wrapText="1"/>
    </xf>
    <xf numFmtId="0" fontId="4" fillId="32" borderId="10" xfId="0" applyFont="1" applyFill="1" applyBorder="1" applyAlignment="1">
      <alignment horizontal="left" vertical="top" wrapText="1"/>
    </xf>
    <xf numFmtId="0" fontId="4" fillId="32" borderId="0" xfId="0" applyFont="1" applyFill="1" applyAlignment="1">
      <alignment/>
    </xf>
    <xf numFmtId="0" fontId="4" fillId="32" borderId="0" xfId="0" applyFont="1" applyFill="1" applyAlignment="1">
      <alignment horizontal="center"/>
    </xf>
    <xf numFmtId="0" fontId="4" fillId="32" borderId="0" xfId="0" applyFont="1" applyFill="1" applyAlignment="1">
      <alignment vertical="center"/>
    </xf>
    <xf numFmtId="0" fontId="0" fillId="32" borderId="0" xfId="0" applyFill="1" applyAlignment="1">
      <alignment vertical="center"/>
    </xf>
    <xf numFmtId="0" fontId="9" fillId="32" borderId="11" xfId="55" applyFill="1" applyBorder="1" applyAlignment="1" applyProtection="1">
      <alignment/>
      <protection/>
    </xf>
    <xf numFmtId="0" fontId="9" fillId="32" borderId="13" xfId="55" applyFill="1" applyBorder="1" applyAlignment="1" applyProtection="1">
      <alignment horizontal="left" vertical="top" wrapText="1"/>
      <protection/>
    </xf>
    <xf numFmtId="3" fontId="10" fillId="32" borderId="10" xfId="0" applyNumberFormat="1" applyFont="1" applyFill="1" applyBorder="1" applyAlignment="1">
      <alignment horizontal="right" vertical="top" wrapText="1"/>
    </xf>
    <xf numFmtId="3" fontId="4" fillId="32" borderId="10" xfId="0" applyNumberFormat="1" applyFont="1" applyFill="1" applyBorder="1" applyAlignment="1">
      <alignment horizontal="right" vertical="top" wrapText="1"/>
    </xf>
    <xf numFmtId="0" fontId="4" fillId="0" borderId="10" xfId="0" applyFont="1" applyFill="1" applyBorder="1" applyAlignment="1">
      <alignment horizontal="right" vertical="top" wrapText="1"/>
    </xf>
    <xf numFmtId="0" fontId="10" fillId="0" borderId="10" xfId="0" applyFont="1" applyFill="1" applyBorder="1" applyAlignment="1">
      <alignment horizontal="right" vertical="top" wrapText="1"/>
    </xf>
    <xf numFmtId="3" fontId="15" fillId="0" borderId="10" xfId="0" applyNumberFormat="1" applyFont="1" applyFill="1" applyBorder="1" applyAlignment="1">
      <alignment horizontal="right" vertical="top"/>
    </xf>
    <xf numFmtId="0" fontId="10" fillId="32" borderId="10" xfId="0" applyFont="1" applyFill="1" applyBorder="1" applyAlignment="1">
      <alignment vertical="top" wrapText="1"/>
    </xf>
    <xf numFmtId="3" fontId="10" fillId="32" borderId="10" xfId="0" applyNumberFormat="1" applyFont="1" applyFill="1" applyBorder="1" applyAlignment="1">
      <alignment vertical="top" wrapText="1"/>
    </xf>
    <xf numFmtId="0" fontId="4" fillId="0" borderId="0" xfId="0" applyFont="1" applyFill="1" applyAlignment="1">
      <alignment/>
    </xf>
    <xf numFmtId="1" fontId="10" fillId="32"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0" fontId="4" fillId="32" borderId="10" xfId="0"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183" fontId="10" fillId="0" borderId="10" xfId="44" applyNumberFormat="1" applyFont="1" applyFill="1" applyBorder="1" applyAlignment="1">
      <alignment horizontal="right" vertical="top" wrapText="1"/>
    </xf>
    <xf numFmtId="3" fontId="10" fillId="0"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0" fontId="4" fillId="32" borderId="10" xfId="0" applyFont="1" applyFill="1" applyBorder="1" applyAlignment="1">
      <alignment vertical="top" wrapText="1"/>
    </xf>
    <xf numFmtId="3" fontId="10" fillId="0" borderId="13" xfId="0" applyNumberFormat="1" applyFont="1" applyFill="1" applyBorder="1" applyAlignment="1">
      <alignment horizontal="right" vertical="top" wrapText="1"/>
    </xf>
    <xf numFmtId="3" fontId="10" fillId="0" borderId="11" xfId="0" applyNumberFormat="1" applyFont="1" applyFill="1" applyBorder="1" applyAlignment="1">
      <alignment horizontal="right" vertical="top" wrapText="1"/>
    </xf>
    <xf numFmtId="3" fontId="4" fillId="0" borderId="13" xfId="0" applyNumberFormat="1" applyFont="1" applyFill="1" applyBorder="1" applyAlignment="1">
      <alignment horizontal="right" vertical="top" wrapText="1"/>
    </xf>
    <xf numFmtId="3" fontId="4" fillId="0" borderId="11" xfId="0" applyNumberFormat="1" applyFont="1" applyFill="1" applyBorder="1" applyAlignment="1">
      <alignment horizontal="right" vertical="top" wrapText="1"/>
    </xf>
    <xf numFmtId="183" fontId="10" fillId="32" borderId="0" xfId="42" applyNumberFormat="1" applyFont="1" applyFill="1" applyAlignment="1">
      <alignment/>
    </xf>
    <xf numFmtId="3" fontId="10" fillId="32" borderId="10" xfId="0" applyNumberFormat="1" applyFont="1" applyFill="1" applyBorder="1" applyAlignment="1">
      <alignment horizontal="right" vertical="top" wrapText="1"/>
    </xf>
    <xf numFmtId="3" fontId="4" fillId="32" borderId="10" xfId="0" applyNumberFormat="1" applyFont="1" applyFill="1" applyBorder="1" applyAlignment="1">
      <alignment horizontal="right" vertical="top" wrapText="1"/>
    </xf>
    <xf numFmtId="0" fontId="10" fillId="32" borderId="10" xfId="0" applyFont="1" applyFill="1" applyBorder="1" applyAlignment="1">
      <alignment horizontal="center" vertical="top" wrapText="1"/>
    </xf>
    <xf numFmtId="3" fontId="4" fillId="32"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0" fontId="10" fillId="32" borderId="10" xfId="0" applyFont="1" applyFill="1" applyBorder="1" applyAlignment="1">
      <alignment horizontal="center" vertical="top" wrapText="1"/>
    </xf>
    <xf numFmtId="3" fontId="4" fillId="0" borderId="10" xfId="0" applyNumberFormat="1" applyFont="1" applyFill="1" applyBorder="1" applyAlignment="1">
      <alignment horizontal="right" vertical="top" wrapText="1"/>
    </xf>
    <xf numFmtId="3" fontId="4" fillId="0" borderId="10" xfId="0" applyNumberFormat="1" applyFont="1" applyFill="1" applyBorder="1" applyAlignment="1">
      <alignment vertical="top" wrapText="1"/>
    </xf>
    <xf numFmtId="1" fontId="10" fillId="0" borderId="10" xfId="0" applyNumberFormat="1" applyFont="1" applyFill="1" applyBorder="1" applyAlignment="1">
      <alignment horizontal="right" vertical="top" wrapText="1"/>
    </xf>
    <xf numFmtId="0" fontId="10" fillId="32" borderId="10" xfId="0" applyFont="1" applyFill="1" applyBorder="1" applyAlignment="1">
      <alignment horizontal="center" vertical="top" wrapText="1"/>
    </xf>
    <xf numFmtId="3" fontId="10" fillId="32" borderId="10" xfId="0" applyNumberFormat="1" applyFont="1" applyFill="1" applyBorder="1" applyAlignment="1">
      <alignment horizontal="right" vertical="top" wrapText="1"/>
    </xf>
    <xf numFmtId="3" fontId="4" fillId="32" borderId="10" xfId="0" applyNumberFormat="1" applyFont="1" applyFill="1" applyBorder="1" applyAlignment="1">
      <alignment horizontal="right" vertical="top" wrapText="1"/>
    </xf>
    <xf numFmtId="0" fontId="4" fillId="32" borderId="0" xfId="0" applyFont="1" applyFill="1" applyAlignment="1">
      <alignment horizontal="left"/>
    </xf>
    <xf numFmtId="0" fontId="0" fillId="32" borderId="0" xfId="0" applyFill="1" applyAlignment="1">
      <alignment wrapText="1"/>
    </xf>
    <xf numFmtId="3" fontId="0" fillId="32" borderId="0" xfId="0" applyNumberFormat="1" applyFill="1" applyAlignment="1">
      <alignment/>
    </xf>
    <xf numFmtId="0" fontId="4" fillId="32" borderId="0" xfId="0" applyFont="1" applyFill="1" applyAlignment="1">
      <alignment vertical="top" wrapText="1"/>
    </xf>
    <xf numFmtId="0" fontId="16" fillId="32" borderId="0" xfId="0" applyFont="1" applyFill="1" applyAlignment="1">
      <alignment vertical="top" wrapText="1"/>
    </xf>
    <xf numFmtId="0" fontId="10" fillId="32" borderId="13" xfId="0" applyFont="1" applyFill="1" applyBorder="1" applyAlignment="1">
      <alignment horizontal="center" vertical="top" wrapText="1"/>
    </xf>
    <xf numFmtId="0" fontId="10" fillId="32" borderId="11" xfId="0" applyFont="1" applyFill="1" applyBorder="1" applyAlignment="1">
      <alignment horizontal="center" vertical="top" wrapText="1"/>
    </xf>
    <xf numFmtId="0" fontId="10" fillId="32" borderId="10" xfId="0" applyFont="1" applyFill="1" applyBorder="1" applyAlignment="1">
      <alignment horizontal="left" vertical="top" wrapText="1" indent="1"/>
    </xf>
    <xf numFmtId="0" fontId="10" fillId="32" borderId="10" xfId="0" applyFont="1" applyFill="1" applyBorder="1" applyAlignment="1">
      <alignment vertical="top" wrapText="1"/>
    </xf>
    <xf numFmtId="0" fontId="4" fillId="32" borderId="10" xfId="0" applyFont="1" applyFill="1" applyBorder="1" applyAlignment="1">
      <alignment horizontal="center" vertical="top" wrapText="1"/>
    </xf>
    <xf numFmtId="0" fontId="4" fillId="32" borderId="10" xfId="0" applyFont="1" applyFill="1" applyBorder="1" applyAlignment="1">
      <alignment horizontal="right" vertical="top" wrapText="1"/>
    </xf>
    <xf numFmtId="0" fontId="10" fillId="32" borderId="13" xfId="0" applyFont="1" applyFill="1" applyBorder="1" applyAlignment="1">
      <alignment horizontal="center" vertical="center" wrapText="1"/>
    </xf>
    <xf numFmtId="0" fontId="10" fillId="32" borderId="11" xfId="0" applyFont="1" applyFill="1" applyBorder="1" applyAlignment="1">
      <alignment horizontal="center" vertical="center" wrapText="1"/>
    </xf>
    <xf numFmtId="0" fontId="4" fillId="32" borderId="10" xfId="0" applyFont="1" applyFill="1" applyBorder="1" applyAlignment="1">
      <alignment horizontal="left" vertical="top" wrapText="1" indent="1"/>
    </xf>
    <xf numFmtId="17" fontId="10" fillId="32" borderId="10" xfId="0" applyNumberFormat="1" applyFont="1" applyFill="1" applyBorder="1" applyAlignment="1" quotePrefix="1">
      <alignment horizontal="center" vertical="top" wrapText="1"/>
    </xf>
    <xf numFmtId="17" fontId="10" fillId="32" borderId="10" xfId="0" applyNumberFormat="1" applyFont="1" applyFill="1" applyBorder="1" applyAlignment="1">
      <alignment horizontal="center" vertical="top" wrapText="1"/>
    </xf>
    <xf numFmtId="0" fontId="10" fillId="32" borderId="10" xfId="0" applyFont="1" applyFill="1" applyBorder="1" applyAlignment="1">
      <alignment horizontal="right" vertical="top" wrapText="1"/>
    </xf>
    <xf numFmtId="0" fontId="10" fillId="32" borderId="10" xfId="0" applyFont="1" applyFill="1" applyBorder="1" applyAlignment="1">
      <alignment horizontal="left" vertical="top" wrapText="1" indent="2"/>
    </xf>
    <xf numFmtId="0" fontId="10" fillId="32" borderId="10" xfId="0" applyFont="1" applyFill="1" applyBorder="1" applyAlignment="1">
      <alignment horizontal="center" vertical="top" wrapText="1"/>
    </xf>
    <xf numFmtId="0" fontId="8" fillId="32" borderId="10" xfId="0" applyFont="1" applyFill="1" applyBorder="1" applyAlignment="1">
      <alignment vertical="top" wrapText="1"/>
    </xf>
    <xf numFmtId="3" fontId="10" fillId="32" borderId="13" xfId="0" applyNumberFormat="1" applyFont="1" applyFill="1" applyBorder="1" applyAlignment="1">
      <alignment horizontal="right" vertical="center" wrapText="1"/>
    </xf>
    <xf numFmtId="3" fontId="10" fillId="32" borderId="11" xfId="0" applyNumberFormat="1" applyFont="1" applyFill="1" applyBorder="1" applyAlignment="1">
      <alignment horizontal="right" vertical="center" wrapText="1"/>
    </xf>
    <xf numFmtId="0" fontId="14" fillId="32" borderId="16" xfId="0" applyFont="1" applyFill="1" applyBorder="1" applyAlignment="1">
      <alignment vertical="top" wrapText="1"/>
    </xf>
    <xf numFmtId="0" fontId="14" fillId="32" borderId="17" xfId="0" applyFont="1" applyFill="1" applyBorder="1" applyAlignment="1">
      <alignment vertical="top" wrapText="1"/>
    </xf>
    <xf numFmtId="0" fontId="14" fillId="32" borderId="14" xfId="0" applyFont="1" applyFill="1" applyBorder="1" applyAlignment="1">
      <alignment vertical="top" wrapText="1"/>
    </xf>
    <xf numFmtId="3" fontId="15" fillId="0" borderId="13" xfId="0" applyNumberFormat="1" applyFont="1" applyFill="1" applyBorder="1" applyAlignment="1">
      <alignment horizontal="right" vertical="top" wrapText="1"/>
    </xf>
    <xf numFmtId="3" fontId="15" fillId="0" borderId="11" xfId="0" applyNumberFormat="1" applyFont="1" applyFill="1" applyBorder="1" applyAlignment="1">
      <alignment horizontal="right" vertical="top" wrapText="1"/>
    </xf>
    <xf numFmtId="3" fontId="15" fillId="32" borderId="13" xfId="0" applyNumberFormat="1" applyFont="1" applyFill="1" applyBorder="1" applyAlignment="1">
      <alignment horizontal="right" vertical="top" wrapText="1"/>
    </xf>
    <xf numFmtId="3" fontId="15" fillId="32" borderId="11" xfId="0" applyNumberFormat="1" applyFont="1" applyFill="1" applyBorder="1" applyAlignment="1">
      <alignment horizontal="right" vertical="top" wrapText="1"/>
    </xf>
    <xf numFmtId="0" fontId="11" fillId="32" borderId="10" xfId="0" applyFont="1" applyFill="1" applyBorder="1" applyAlignment="1">
      <alignment horizontal="left" vertical="top" wrapText="1" indent="1"/>
    </xf>
    <xf numFmtId="0" fontId="15" fillId="32" borderId="13" xfId="0" applyFont="1" applyFill="1" applyBorder="1" applyAlignment="1">
      <alignment horizontal="center" vertical="top" wrapText="1"/>
    </xf>
    <xf numFmtId="0" fontId="15" fillId="32" borderId="11" xfId="0" applyFont="1" applyFill="1" applyBorder="1" applyAlignment="1">
      <alignment horizontal="center" vertical="top" wrapText="1"/>
    </xf>
    <xf numFmtId="3" fontId="10" fillId="0" borderId="13" xfId="0" applyNumberFormat="1" applyFont="1" applyFill="1" applyBorder="1" applyAlignment="1">
      <alignment horizontal="right" vertical="top" wrapText="1"/>
    </xf>
    <xf numFmtId="3" fontId="10" fillId="0" borderId="11"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185" fontId="10" fillId="32" borderId="10" xfId="0" applyNumberFormat="1" applyFont="1" applyFill="1" applyBorder="1" applyAlignment="1" quotePrefix="1">
      <alignment horizontal="center" vertical="top" wrapText="1"/>
    </xf>
    <xf numFmtId="185" fontId="10" fillId="32" borderId="10" xfId="0" applyNumberFormat="1" applyFont="1" applyFill="1" applyBorder="1" applyAlignment="1">
      <alignment horizontal="center" vertical="top" wrapText="1"/>
    </xf>
    <xf numFmtId="3" fontId="4" fillId="32" borderId="10" xfId="0" applyNumberFormat="1" applyFont="1" applyFill="1" applyBorder="1" applyAlignment="1">
      <alignment horizontal="right" vertical="top" wrapText="1"/>
    </xf>
    <xf numFmtId="0" fontId="4" fillId="32" borderId="10" xfId="0" applyFont="1" applyFill="1" applyBorder="1" applyAlignment="1">
      <alignment vertical="top" wrapText="1"/>
    </xf>
    <xf numFmtId="3" fontId="15" fillId="32" borderId="13" xfId="0" applyNumberFormat="1" applyFont="1" applyFill="1" applyBorder="1" applyAlignment="1">
      <alignment horizontal="center" vertical="top" wrapText="1"/>
    </xf>
    <xf numFmtId="3" fontId="4" fillId="32" borderId="13" xfId="0" applyNumberFormat="1" applyFont="1" applyFill="1" applyBorder="1" applyAlignment="1">
      <alignment horizontal="right" vertical="top" wrapText="1"/>
    </xf>
    <xf numFmtId="3" fontId="4" fillId="32" borderId="11" xfId="0" applyNumberFormat="1" applyFont="1" applyFill="1" applyBorder="1" applyAlignment="1">
      <alignment horizontal="right" vertical="top" wrapText="1"/>
    </xf>
    <xf numFmtId="3" fontId="4" fillId="0" borderId="13" xfId="0" applyNumberFormat="1" applyFont="1" applyFill="1" applyBorder="1" applyAlignment="1">
      <alignment horizontal="right" vertical="top" wrapText="1"/>
    </xf>
    <xf numFmtId="3" fontId="4" fillId="0" borderId="11" xfId="0" applyNumberFormat="1" applyFont="1" applyFill="1" applyBorder="1" applyAlignment="1">
      <alignment horizontal="right" vertical="top" wrapText="1"/>
    </xf>
    <xf numFmtId="3" fontId="4" fillId="32" borderId="13" xfId="0" applyNumberFormat="1" applyFont="1" applyFill="1" applyBorder="1" applyAlignment="1">
      <alignment horizontal="center" vertical="top" wrapText="1"/>
    </xf>
    <xf numFmtId="0" fontId="4" fillId="32" borderId="11" xfId="0" applyFont="1" applyFill="1" applyBorder="1" applyAlignment="1">
      <alignment horizontal="center" vertical="top" wrapText="1"/>
    </xf>
    <xf numFmtId="3" fontId="11" fillId="0" borderId="13" xfId="0" applyNumberFormat="1" applyFont="1" applyFill="1" applyBorder="1" applyAlignment="1">
      <alignment horizontal="right" vertical="top" wrapText="1"/>
    </xf>
    <xf numFmtId="3" fontId="11" fillId="0" borderId="11" xfId="0" applyNumberFormat="1" applyFont="1" applyFill="1" applyBorder="1" applyAlignment="1">
      <alignment horizontal="right" vertical="top" wrapText="1"/>
    </xf>
    <xf numFmtId="3" fontId="11" fillId="32" borderId="13" xfId="0" applyNumberFormat="1" applyFont="1" applyFill="1" applyBorder="1" applyAlignment="1">
      <alignment horizontal="right" vertical="top" wrapText="1"/>
    </xf>
    <xf numFmtId="3" fontId="11" fillId="32" borderId="11" xfId="0" applyNumberFormat="1" applyFont="1" applyFill="1" applyBorder="1" applyAlignment="1">
      <alignment horizontal="right" vertical="top" wrapText="1"/>
    </xf>
    <xf numFmtId="0" fontId="1" fillId="32" borderId="0" xfId="0" applyFont="1" applyFill="1" applyAlignment="1">
      <alignment horizontal="center" wrapText="1"/>
    </xf>
    <xf numFmtId="0" fontId="0" fillId="32" borderId="0" xfId="0" applyFill="1" applyAlignment="1">
      <alignment horizontal="center" wrapText="1"/>
    </xf>
    <xf numFmtId="0" fontId="6" fillId="32" borderId="0" xfId="0" applyFont="1" applyFill="1" applyAlignment="1">
      <alignment wrapText="1"/>
    </xf>
    <xf numFmtId="0" fontId="0" fillId="32" borderId="0" xfId="0" applyFont="1" applyFill="1" applyAlignment="1">
      <alignment wrapText="1"/>
    </xf>
    <xf numFmtId="0" fontId="7" fillId="32" borderId="0" xfId="0" applyFont="1" applyFill="1" applyAlignment="1">
      <alignment/>
    </xf>
    <xf numFmtId="0" fontId="2" fillId="32" borderId="0" xfId="0" applyFont="1" applyFill="1" applyAlignment="1">
      <alignment/>
    </xf>
    <xf numFmtId="0" fontId="8" fillId="32" borderId="16" xfId="0" applyFont="1" applyFill="1" applyBorder="1" applyAlignment="1">
      <alignment vertical="top" wrapText="1"/>
    </xf>
    <xf numFmtId="0" fontId="8" fillId="32" borderId="17" xfId="0" applyFont="1" applyFill="1" applyBorder="1" applyAlignment="1">
      <alignment vertical="top" wrapText="1"/>
    </xf>
    <xf numFmtId="0" fontId="8" fillId="32" borderId="14" xfId="0" applyFont="1" applyFill="1" applyBorder="1" applyAlignment="1">
      <alignment vertical="top" wrapText="1"/>
    </xf>
    <xf numFmtId="0" fontId="8" fillId="32" borderId="10" xfId="0" applyFont="1" applyFill="1" applyBorder="1" applyAlignment="1">
      <alignment horizontal="center" vertical="center" wrapText="1"/>
    </xf>
    <xf numFmtId="0" fontId="4" fillId="32" borderId="10" xfId="0" applyFont="1" applyFill="1" applyBorder="1" applyAlignment="1">
      <alignment vertical="center" wrapText="1"/>
    </xf>
    <xf numFmtId="0" fontId="0" fillId="32" borderId="10" xfId="0" applyFill="1" applyBorder="1" applyAlignment="1">
      <alignment horizontal="center" vertical="center" wrapText="1"/>
    </xf>
    <xf numFmtId="0" fontId="8" fillId="32" borderId="12"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8" fillId="32" borderId="19" xfId="0" applyFont="1" applyFill="1" applyBorder="1" applyAlignment="1">
      <alignment horizontal="center" vertical="center" wrapText="1"/>
    </xf>
    <xf numFmtId="0" fontId="8" fillId="32" borderId="15" xfId="0" applyFont="1" applyFill="1" applyBorder="1" applyAlignment="1">
      <alignment horizontal="center" vertical="center" wrapText="1"/>
    </xf>
    <xf numFmtId="0" fontId="8" fillId="32" borderId="20" xfId="0" applyFont="1" applyFill="1" applyBorder="1" applyAlignment="1">
      <alignment horizontal="center" vertical="center" wrapText="1"/>
    </xf>
    <xf numFmtId="0" fontId="8" fillId="32" borderId="21" xfId="0" applyFont="1" applyFill="1" applyBorder="1" applyAlignment="1">
      <alignment horizontal="center" vertical="center" wrapText="1"/>
    </xf>
    <xf numFmtId="0" fontId="0" fillId="0" borderId="11" xfId="0" applyFill="1" applyBorder="1" applyAlignment="1">
      <alignment horizontal="right" vertical="top" wrapText="1"/>
    </xf>
    <xf numFmtId="3" fontId="10" fillId="32" borderId="13" xfId="0" applyNumberFormat="1" applyFont="1" applyFill="1" applyBorder="1" applyAlignment="1">
      <alignment horizontal="right" vertical="top" wrapText="1"/>
    </xf>
    <xf numFmtId="3" fontId="10" fillId="32" borderId="11" xfId="0" applyNumberFormat="1" applyFont="1" applyFill="1" applyBorder="1" applyAlignment="1">
      <alignment horizontal="right" vertical="top" wrapText="1"/>
    </xf>
    <xf numFmtId="0" fontId="4" fillId="32" borderId="0" xfId="0" applyFont="1" applyFill="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2</xdr:row>
      <xdr:rowOff>152400</xdr:rowOff>
    </xdr:to>
    <xdr:pic>
      <xdr:nvPicPr>
        <xdr:cNvPr id="1" name="Picture 1"/>
        <xdr:cNvPicPr preferRelativeResize="1">
          <a:picLocks noChangeAspect="1"/>
        </xdr:cNvPicPr>
      </xdr:nvPicPr>
      <xdr:blipFill>
        <a:blip r:embed="rId1"/>
        <a:stretch>
          <a:fillRect/>
        </a:stretch>
      </xdr:blipFill>
      <xdr:spPr>
        <a:xfrm>
          <a:off x="0" y="0"/>
          <a:ext cx="1752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om.mu/pdf/IMF/PIRCurrent.pdf" TargetMode="External" /><Relationship Id="rId2" Type="http://schemas.openxmlformats.org/officeDocument/2006/relationships/hyperlink" Target="https://www.bom.mu/pdf/Statistics/NSDP/BoPDatabase.xlsx" TargetMode="External" /><Relationship Id="rId3" Type="http://schemas.openxmlformats.org/officeDocument/2006/relationships/hyperlink" Target="https://www.bom.mu/pdf/Statistics/NSDP/methodological_note.pdf" TargetMode="External" /><Relationship Id="rId4" Type="http://schemas.openxmlformats.org/officeDocument/2006/relationships/hyperlink" Target="https://www.bom.mu/pdf/Statistics/NSDP/GOIRDatabase.xls" TargetMode="External" /><Relationship Id="rId5" Type="http://schemas.openxmlformats.org/officeDocument/2006/relationships/hyperlink" Target="https://www.bom.mu/pdf/Statistics/NSDP/IIP.xlsx" TargetMode="External" /><Relationship Id="rId6" Type="http://schemas.openxmlformats.org/officeDocument/2006/relationships/hyperlink" Target="https://www.bom.mu/markets/foreign-exchange/consolidated-indicative-exchange-rates" TargetMode="External" /><Relationship Id="rId7" Type="http://schemas.openxmlformats.org/officeDocument/2006/relationships/hyperlink" Target="https://www.bom.mu/pdf/IMF/RLTCurrent.xls" TargetMode="External" /><Relationship Id="rId8" Type="http://schemas.openxmlformats.org/officeDocument/2006/relationships/hyperlink" Target="https://www.bom.mu/pdf/Statistics/NSDP/BPM6%20Information%20Note"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0"/>
  <sheetViews>
    <sheetView showGridLines="0" tabSelected="1" zoomScalePageLayoutView="0" workbookViewId="0" topLeftCell="A58">
      <selection activeCell="C62" sqref="C62"/>
    </sheetView>
  </sheetViews>
  <sheetFormatPr defaultColWidth="12.421875" defaultRowHeight="12.75"/>
  <cols>
    <col min="1" max="1" width="28.28125" style="1" customWidth="1"/>
    <col min="2" max="2" width="13.8515625" style="3" customWidth="1"/>
    <col min="3" max="3" width="11.8515625" style="3" customWidth="1"/>
    <col min="4" max="4" width="12.57421875" style="1" customWidth="1"/>
    <col min="5" max="5" width="15.00390625" style="1" customWidth="1"/>
    <col min="6" max="6" width="41.28125" style="4" customWidth="1"/>
    <col min="7" max="7" width="12.421875" style="1" customWidth="1"/>
    <col min="8" max="8" width="15.57421875" style="1" customWidth="1"/>
    <col min="9" max="9" width="16.421875" style="1" customWidth="1"/>
    <col min="10" max="16384" width="12.421875" style="1" customWidth="1"/>
  </cols>
  <sheetData>
    <row r="1" spans="1:6" ht="30" customHeight="1">
      <c r="A1" s="152" t="s">
        <v>0</v>
      </c>
      <c r="B1" s="152"/>
      <c r="C1" s="152"/>
      <c r="D1" s="152"/>
      <c r="E1" s="152"/>
      <c r="F1" s="153"/>
    </row>
    <row r="2" ht="14.25">
      <c r="A2" s="2"/>
    </row>
    <row r="3" spans="1:5" ht="15">
      <c r="A3" s="5"/>
      <c r="B3" s="5"/>
      <c r="C3" s="5"/>
      <c r="D3" s="6"/>
      <c r="E3" s="6"/>
    </row>
    <row r="4" ht="12.75">
      <c r="F4" s="7" t="s">
        <v>1</v>
      </c>
    </row>
    <row r="5" spans="2:6" ht="13.5">
      <c r="B5" s="8"/>
      <c r="C5" s="8"/>
      <c r="D5" s="9"/>
      <c r="F5" s="10">
        <v>43448</v>
      </c>
    </row>
    <row r="7" ht="12.75">
      <c r="A7" s="4" t="s">
        <v>2</v>
      </c>
    </row>
    <row r="8" ht="13.5">
      <c r="A8" s="11"/>
    </row>
    <row r="9" spans="1:6" ht="12.75">
      <c r="A9" s="154" t="s">
        <v>3</v>
      </c>
      <c r="B9" s="155"/>
      <c r="C9" s="155"/>
      <c r="D9" s="155"/>
      <c r="E9" s="155"/>
      <c r="F9" s="155"/>
    </row>
    <row r="10" ht="13.5">
      <c r="A10" s="11"/>
    </row>
    <row r="11" spans="1:5" ht="13.5">
      <c r="A11" s="156"/>
      <c r="B11" s="157"/>
      <c r="C11" s="157"/>
      <c r="D11" s="157"/>
      <c r="E11" s="12"/>
    </row>
    <row r="12" spans="1:5" ht="13.5">
      <c r="A12" s="11"/>
      <c r="C12" s="13"/>
      <c r="D12" s="13"/>
      <c r="E12" s="13"/>
    </row>
    <row r="13" spans="1:6" ht="63" customHeight="1">
      <c r="A13" s="161" t="s">
        <v>4</v>
      </c>
      <c r="B13" s="161" t="s">
        <v>5</v>
      </c>
      <c r="C13" s="164" t="s">
        <v>6</v>
      </c>
      <c r="D13" s="165"/>
      <c r="E13" s="166"/>
      <c r="F13" s="161" t="s">
        <v>7</v>
      </c>
    </row>
    <row r="14" spans="1:6" ht="13.5" customHeight="1">
      <c r="A14" s="162"/>
      <c r="B14" s="163"/>
      <c r="C14" s="167"/>
      <c r="D14" s="168"/>
      <c r="E14" s="169"/>
      <c r="F14" s="162"/>
    </row>
    <row r="15" spans="1:6" ht="56.25" customHeight="1">
      <c r="A15" s="162"/>
      <c r="B15" s="163"/>
      <c r="C15" s="14" t="s">
        <v>8</v>
      </c>
      <c r="D15" s="14" t="s">
        <v>65</v>
      </c>
      <c r="E15" s="14" t="s">
        <v>74</v>
      </c>
      <c r="F15" s="162"/>
    </row>
    <row r="16" spans="1:7" s="4" customFormat="1" ht="15" customHeight="1">
      <c r="A16" s="158" t="s">
        <v>10</v>
      </c>
      <c r="B16" s="159"/>
      <c r="C16" s="159"/>
      <c r="D16" s="159"/>
      <c r="E16" s="159"/>
      <c r="F16" s="160"/>
      <c r="G16" s="15"/>
    </row>
    <row r="17" spans="1:6" s="4" customFormat="1" ht="21.75" customHeight="1">
      <c r="A17" s="16" t="s">
        <v>63</v>
      </c>
      <c r="B17" s="17"/>
      <c r="C17" s="18"/>
      <c r="D17" s="19"/>
      <c r="E17" s="19"/>
      <c r="F17" s="16" t="s">
        <v>90</v>
      </c>
    </row>
    <row r="18" spans="1:8" s="4" customFormat="1" ht="14.25" customHeight="1">
      <c r="A18" s="140" t="s">
        <v>93</v>
      </c>
      <c r="B18" s="111" t="s">
        <v>9</v>
      </c>
      <c r="C18" s="116">
        <v>43374</v>
      </c>
      <c r="D18" s="148">
        <v>544737.8256163877</v>
      </c>
      <c r="E18" s="150">
        <v>537076.4045959127</v>
      </c>
      <c r="F18" s="146"/>
      <c r="G18" s="15"/>
      <c r="H18" s="15"/>
    </row>
    <row r="19" spans="1:8" s="4" customFormat="1" ht="41.25" customHeight="1">
      <c r="A19" s="140"/>
      <c r="B19" s="111"/>
      <c r="C19" s="117"/>
      <c r="D19" s="149"/>
      <c r="E19" s="151"/>
      <c r="F19" s="147"/>
      <c r="G19" s="15"/>
      <c r="H19" s="15"/>
    </row>
    <row r="20" spans="1:8" s="4" customFormat="1" ht="12.75" customHeight="1">
      <c r="A20" s="140" t="s">
        <v>92</v>
      </c>
      <c r="B20" s="111" t="s">
        <v>9</v>
      </c>
      <c r="C20" s="137">
        <f>C18</f>
        <v>43374</v>
      </c>
      <c r="D20" s="144" t="s">
        <v>91</v>
      </c>
      <c r="E20" s="142">
        <v>113969.91957238887</v>
      </c>
      <c r="F20" s="141"/>
      <c r="G20" s="15"/>
      <c r="H20" s="15"/>
    </row>
    <row r="21" spans="1:8" s="4" customFormat="1" ht="12.75" customHeight="1">
      <c r="A21" s="140"/>
      <c r="B21" s="111"/>
      <c r="C21" s="138"/>
      <c r="D21" s="145"/>
      <c r="E21" s="143"/>
      <c r="F21" s="133"/>
      <c r="G21" s="15"/>
      <c r="H21" s="15"/>
    </row>
    <row r="22" spans="1:7" s="4" customFormat="1" ht="15.75" customHeight="1">
      <c r="A22" s="140" t="s">
        <v>94</v>
      </c>
      <c r="B22" s="111" t="s">
        <v>9</v>
      </c>
      <c r="C22" s="137">
        <f>C18</f>
        <v>43374</v>
      </c>
      <c r="D22" s="144" t="s">
        <v>91</v>
      </c>
      <c r="E22" s="142">
        <v>401094.11948734696</v>
      </c>
      <c r="F22" s="132"/>
      <c r="G22" s="15"/>
    </row>
    <row r="23" spans="1:8" s="4" customFormat="1" ht="15" customHeight="1">
      <c r="A23" s="140"/>
      <c r="B23" s="111"/>
      <c r="C23" s="138"/>
      <c r="D23" s="145"/>
      <c r="E23" s="143"/>
      <c r="F23" s="133"/>
      <c r="H23" s="15"/>
    </row>
    <row r="24" spans="1:8" s="4" customFormat="1" ht="15" customHeight="1">
      <c r="A24" s="140" t="s">
        <v>11</v>
      </c>
      <c r="B24" s="111" t="s">
        <v>9</v>
      </c>
      <c r="C24" s="137">
        <f>C18</f>
        <v>43374</v>
      </c>
      <c r="D24" s="144">
        <v>20875.81786602833</v>
      </c>
      <c r="E24" s="142">
        <v>22012.365536176865</v>
      </c>
      <c r="F24" s="112"/>
      <c r="G24" s="15"/>
      <c r="H24" s="15"/>
    </row>
    <row r="25" spans="1:8" s="4" customFormat="1" ht="12.75" customHeight="1">
      <c r="A25" s="140"/>
      <c r="B25" s="111"/>
      <c r="C25" s="138"/>
      <c r="D25" s="145"/>
      <c r="E25" s="143"/>
      <c r="F25" s="112"/>
      <c r="G25" s="15"/>
      <c r="H25" s="15"/>
    </row>
    <row r="26" spans="1:8" s="21" customFormat="1" ht="12.75" customHeight="1">
      <c r="A26" s="110" t="s">
        <v>85</v>
      </c>
      <c r="B26" s="120" t="s">
        <v>9</v>
      </c>
      <c r="C26" s="137">
        <f>C18</f>
        <v>43374</v>
      </c>
      <c r="D26" s="134">
        <v>528507.1504969748</v>
      </c>
      <c r="E26" s="171">
        <v>526450.0854982747</v>
      </c>
      <c r="F26" s="136"/>
      <c r="G26" s="20"/>
      <c r="H26" s="20"/>
    </row>
    <row r="27" spans="1:9" s="21" customFormat="1" ht="25.5" customHeight="1">
      <c r="A27" s="110"/>
      <c r="B27" s="120"/>
      <c r="C27" s="138"/>
      <c r="D27" s="170"/>
      <c r="E27" s="172"/>
      <c r="F27" s="118"/>
      <c r="G27" s="20"/>
      <c r="H27" s="20"/>
      <c r="I27" s="20"/>
    </row>
    <row r="28" spans="1:7" s="4" customFormat="1" ht="27.75" customHeight="1">
      <c r="A28" s="115" t="s">
        <v>77</v>
      </c>
      <c r="B28" s="111" t="s">
        <v>9</v>
      </c>
      <c r="C28" s="137">
        <f>C18</f>
        <v>43374</v>
      </c>
      <c r="D28" s="144">
        <v>73521.73544106973</v>
      </c>
      <c r="E28" s="142">
        <v>71569.49796311063</v>
      </c>
      <c r="F28" s="112"/>
      <c r="G28" s="15"/>
    </row>
    <row r="29" spans="1:7" s="4" customFormat="1" ht="12.75" customHeight="1">
      <c r="A29" s="115"/>
      <c r="B29" s="111"/>
      <c r="C29" s="138"/>
      <c r="D29" s="145"/>
      <c r="E29" s="143"/>
      <c r="F29" s="112"/>
      <c r="G29" s="15"/>
    </row>
    <row r="30" spans="1:7" s="4" customFormat="1" ht="12.75" customHeight="1">
      <c r="A30" s="115" t="s">
        <v>13</v>
      </c>
      <c r="B30" s="111" t="s">
        <v>9</v>
      </c>
      <c r="C30" s="137">
        <f>C18</f>
        <v>43374</v>
      </c>
      <c r="D30" s="144">
        <v>3568.715113481512</v>
      </c>
      <c r="E30" s="142">
        <v>1946.2647081344028</v>
      </c>
      <c r="F30" s="112"/>
      <c r="G30" s="22"/>
    </row>
    <row r="31" spans="1:7" s="4" customFormat="1" ht="15" customHeight="1">
      <c r="A31" s="115"/>
      <c r="B31" s="111"/>
      <c r="C31" s="138"/>
      <c r="D31" s="145"/>
      <c r="E31" s="143"/>
      <c r="F31" s="112"/>
      <c r="G31" s="15"/>
    </row>
    <row r="32" spans="1:6" s="4" customFormat="1" ht="12.75" customHeight="1">
      <c r="A32" s="115" t="s">
        <v>14</v>
      </c>
      <c r="B32" s="111" t="s">
        <v>9</v>
      </c>
      <c r="C32" s="137">
        <f>C18</f>
        <v>43374</v>
      </c>
      <c r="D32" s="144">
        <v>378564.8513997181</v>
      </c>
      <c r="E32" s="142">
        <v>419174.4430616109</v>
      </c>
      <c r="F32" s="139"/>
    </row>
    <row r="33" spans="1:9" s="4" customFormat="1" ht="12.75" customHeight="1">
      <c r="A33" s="115"/>
      <c r="B33" s="111"/>
      <c r="C33" s="138"/>
      <c r="D33" s="145"/>
      <c r="E33" s="143"/>
      <c r="F33" s="112"/>
      <c r="G33" s="15"/>
      <c r="H33" s="15"/>
      <c r="I33" s="15"/>
    </row>
    <row r="34" spans="1:8" s="21" customFormat="1" ht="14.25" customHeight="1">
      <c r="A34" s="109" t="s">
        <v>61</v>
      </c>
      <c r="B34" s="120" t="s">
        <v>9</v>
      </c>
      <c r="C34" s="137">
        <f>C18</f>
        <v>43374</v>
      </c>
      <c r="D34" s="134">
        <v>156373.37054462783</v>
      </c>
      <c r="E34" s="171">
        <v>154171.91624317892</v>
      </c>
      <c r="F34" s="136"/>
      <c r="H34" s="20"/>
    </row>
    <row r="35" spans="1:8" s="21" customFormat="1" ht="15.75" customHeight="1">
      <c r="A35" s="109"/>
      <c r="B35" s="120"/>
      <c r="C35" s="138"/>
      <c r="D35" s="135"/>
      <c r="E35" s="172"/>
      <c r="F35" s="118"/>
      <c r="G35" s="20"/>
      <c r="H35" s="20"/>
    </row>
    <row r="36" spans="1:7" s="21" customFormat="1" ht="12.75" customHeight="1">
      <c r="A36" s="109" t="s">
        <v>71</v>
      </c>
      <c r="B36" s="120" t="s">
        <v>9</v>
      </c>
      <c r="C36" s="137">
        <f>C18</f>
        <v>43374</v>
      </c>
      <c r="D36" s="134">
        <v>222191.48085509025</v>
      </c>
      <c r="E36" s="171">
        <v>265002.52681843203</v>
      </c>
      <c r="F36" s="118"/>
      <c r="G36" s="20"/>
    </row>
    <row r="37" spans="1:6" s="21" customFormat="1" ht="18" customHeight="1">
      <c r="A37" s="109"/>
      <c r="B37" s="120"/>
      <c r="C37" s="138"/>
      <c r="D37" s="135"/>
      <c r="E37" s="172"/>
      <c r="F37" s="118"/>
    </row>
    <row r="38" spans="1:6" s="4" customFormat="1" ht="16.5" customHeight="1">
      <c r="A38" s="115" t="s">
        <v>70</v>
      </c>
      <c r="B38" s="111" t="s">
        <v>9</v>
      </c>
      <c r="C38" s="137">
        <f>C18</f>
        <v>43374</v>
      </c>
      <c r="D38" s="144">
        <v>72851.84854270551</v>
      </c>
      <c r="E38" s="142">
        <v>33759.87976541869</v>
      </c>
      <c r="F38" s="139"/>
    </row>
    <row r="39" spans="1:6" s="4" customFormat="1" ht="12.75" customHeight="1">
      <c r="A39" s="115"/>
      <c r="B39" s="111"/>
      <c r="C39" s="138"/>
      <c r="D39" s="145"/>
      <c r="E39" s="143"/>
      <c r="F39" s="112"/>
    </row>
    <row r="40" spans="1:7" s="21" customFormat="1" ht="17.25" customHeight="1">
      <c r="A40" s="110" t="s">
        <v>78</v>
      </c>
      <c r="B40" s="120" t="s">
        <v>9</v>
      </c>
      <c r="C40" s="137">
        <f>C18</f>
        <v>43374</v>
      </c>
      <c r="D40" s="134">
        <v>603245.7098547588</v>
      </c>
      <c r="E40" s="171">
        <v>571629.6714037692</v>
      </c>
      <c r="F40" s="132"/>
      <c r="G40" s="20"/>
    </row>
    <row r="41" spans="1:6" s="21" customFormat="1" ht="13.5" customHeight="1">
      <c r="A41" s="110"/>
      <c r="B41" s="120"/>
      <c r="C41" s="138"/>
      <c r="D41" s="135"/>
      <c r="E41" s="172"/>
      <c r="F41" s="133"/>
    </row>
    <row r="42" spans="1:6" s="21" customFormat="1" ht="12.75" customHeight="1">
      <c r="A42" s="110" t="s">
        <v>15</v>
      </c>
      <c r="B42" s="120" t="s">
        <v>9</v>
      </c>
      <c r="C42" s="137">
        <f>C18</f>
        <v>43374</v>
      </c>
      <c r="D42" s="127">
        <v>-587015.034735346</v>
      </c>
      <c r="E42" s="129">
        <v>-561003.3523061312</v>
      </c>
      <c r="F42" s="118"/>
    </row>
    <row r="43" spans="1:6" s="21" customFormat="1" ht="17.25" customHeight="1">
      <c r="A43" s="110"/>
      <c r="B43" s="120"/>
      <c r="C43" s="138"/>
      <c r="D43" s="128"/>
      <c r="E43" s="130"/>
      <c r="F43" s="118"/>
    </row>
    <row r="44" spans="1:6" s="4" customFormat="1" ht="12" customHeight="1">
      <c r="A44" s="23"/>
      <c r="B44" s="17"/>
      <c r="C44" s="24"/>
      <c r="D44" s="25"/>
      <c r="E44" s="25"/>
      <c r="F44" s="26"/>
    </row>
    <row r="45" spans="1:6" s="4" customFormat="1" ht="24.75" customHeight="1">
      <c r="A45" s="16" t="s">
        <v>64</v>
      </c>
      <c r="B45" s="17"/>
      <c r="C45" s="27"/>
      <c r="D45" s="77"/>
      <c r="E45" s="26"/>
      <c r="F45" s="16" t="s">
        <v>97</v>
      </c>
    </row>
    <row r="46" spans="1:7" s="21" customFormat="1" ht="17.25" customHeight="1">
      <c r="A46" s="110" t="s">
        <v>16</v>
      </c>
      <c r="B46" s="120" t="s">
        <v>9</v>
      </c>
      <c r="C46" s="116">
        <v>43434</v>
      </c>
      <c r="D46" s="84">
        <v>103092.81229459001</v>
      </c>
      <c r="E46" s="84">
        <v>98097.45515595</v>
      </c>
      <c r="F46" s="132"/>
      <c r="G46" s="20"/>
    </row>
    <row r="47" spans="1:7" s="21" customFormat="1" ht="17.25" customHeight="1">
      <c r="A47" s="110"/>
      <c r="B47" s="120"/>
      <c r="C47" s="117"/>
      <c r="D47" s="85"/>
      <c r="E47" s="85"/>
      <c r="F47" s="133"/>
      <c r="G47" s="20"/>
    </row>
    <row r="48" spans="1:6" s="21" customFormat="1" ht="17.25" customHeight="1">
      <c r="A48" s="110" t="s">
        <v>12</v>
      </c>
      <c r="B48" s="120" t="s">
        <v>9</v>
      </c>
      <c r="C48" s="116">
        <f>C46</f>
        <v>43434</v>
      </c>
      <c r="D48" s="84">
        <v>-15226.761221770033</v>
      </c>
      <c r="E48" s="84">
        <v>-17991.814118427</v>
      </c>
      <c r="F48" s="118"/>
    </row>
    <row r="49" spans="1:6" s="21" customFormat="1" ht="17.25" customHeight="1">
      <c r="A49" s="110"/>
      <c r="B49" s="120"/>
      <c r="C49" s="117"/>
      <c r="D49" s="85"/>
      <c r="E49" s="85"/>
      <c r="F49" s="118"/>
    </row>
    <row r="50" spans="1:8" s="4" customFormat="1" ht="17.25" customHeight="1">
      <c r="A50" s="115" t="s">
        <v>79</v>
      </c>
      <c r="B50" s="111" t="s">
        <v>9</v>
      </c>
      <c r="C50" s="116">
        <f>C46</f>
        <v>43434</v>
      </c>
      <c r="D50" s="86">
        <v>-19647.914046480033</v>
      </c>
      <c r="E50" s="86">
        <v>-22390.423569186998</v>
      </c>
      <c r="F50" s="112"/>
      <c r="G50" s="74"/>
      <c r="H50" s="15"/>
    </row>
    <row r="51" spans="1:8" s="4" customFormat="1" ht="17.25" customHeight="1">
      <c r="A51" s="115"/>
      <c r="B51" s="111"/>
      <c r="C51" s="117"/>
      <c r="D51" s="87"/>
      <c r="E51" s="87"/>
      <c r="F51" s="112"/>
      <c r="G51" s="15"/>
      <c r="H51" s="15"/>
    </row>
    <row r="52" spans="1:6" s="4" customFormat="1" ht="17.25" customHeight="1">
      <c r="A52" s="28" t="s">
        <v>13</v>
      </c>
      <c r="B52" s="17" t="s">
        <v>9</v>
      </c>
      <c r="C52" s="29">
        <f>C46</f>
        <v>43434</v>
      </c>
      <c r="D52" s="69">
        <v>0</v>
      </c>
      <c r="E52" s="69">
        <v>0</v>
      </c>
      <c r="F52" s="26"/>
    </row>
    <row r="53" spans="1:6" s="4" customFormat="1" ht="17.25" customHeight="1">
      <c r="A53" s="115" t="s">
        <v>17</v>
      </c>
      <c r="B53" s="111" t="s">
        <v>9</v>
      </c>
      <c r="C53" s="116">
        <f>C46</f>
        <v>43434</v>
      </c>
      <c r="D53" s="86">
        <v>4421.15282471</v>
      </c>
      <c r="E53" s="86">
        <v>4398.60945076</v>
      </c>
      <c r="F53" s="112"/>
    </row>
    <row r="54" spans="1:6" s="4" customFormat="1" ht="17.25" customHeight="1">
      <c r="A54" s="115"/>
      <c r="B54" s="111"/>
      <c r="C54" s="117"/>
      <c r="D54" s="87"/>
      <c r="E54" s="87"/>
      <c r="F54" s="112"/>
    </row>
    <row r="55" spans="1:6" s="21" customFormat="1" ht="32.25" customHeight="1">
      <c r="A55" s="30" t="s">
        <v>18</v>
      </c>
      <c r="B55" s="31" t="s">
        <v>9</v>
      </c>
      <c r="C55" s="29">
        <f>C46</f>
        <v>43434</v>
      </c>
      <c r="D55" s="70">
        <v>0</v>
      </c>
      <c r="E55" s="70">
        <v>0</v>
      </c>
      <c r="F55" s="32"/>
    </row>
    <row r="56" spans="1:6" s="21" customFormat="1" ht="17.25" customHeight="1">
      <c r="A56" s="119" t="s">
        <v>19</v>
      </c>
      <c r="B56" s="120" t="s">
        <v>9</v>
      </c>
      <c r="C56" s="116">
        <f>C46</f>
        <v>43434</v>
      </c>
      <c r="D56" s="84">
        <v>505.02529141</v>
      </c>
      <c r="E56" s="84">
        <v>486.93154324999995</v>
      </c>
      <c r="F56" s="118"/>
    </row>
    <row r="57" spans="1:6" s="21" customFormat="1" ht="14.25" customHeight="1">
      <c r="A57" s="119"/>
      <c r="B57" s="120"/>
      <c r="C57" s="117"/>
      <c r="D57" s="85"/>
      <c r="E57" s="85"/>
      <c r="F57" s="118"/>
    </row>
    <row r="58" spans="1:7" s="21" customFormat="1" ht="17.25" customHeight="1">
      <c r="A58" s="109" t="s">
        <v>60</v>
      </c>
      <c r="B58" s="120" t="s">
        <v>9</v>
      </c>
      <c r="C58" s="116">
        <f>C46</f>
        <v>43434</v>
      </c>
      <c r="D58" s="84">
        <v>3916.1275333</v>
      </c>
      <c r="E58" s="84">
        <v>3911.67790751</v>
      </c>
      <c r="F58" s="107"/>
      <c r="G58" s="20"/>
    </row>
    <row r="59" spans="1:7" s="21" customFormat="1" ht="17.25" customHeight="1">
      <c r="A59" s="109"/>
      <c r="B59" s="120"/>
      <c r="C59" s="117"/>
      <c r="D59" s="85"/>
      <c r="E59" s="85"/>
      <c r="F59" s="108"/>
      <c r="G59" s="20"/>
    </row>
    <row r="60" spans="1:8" s="21" customFormat="1" ht="17.25" customHeight="1">
      <c r="A60" s="110" t="s">
        <v>20</v>
      </c>
      <c r="B60" s="120" t="s">
        <v>9</v>
      </c>
      <c r="C60" s="116">
        <f>C46</f>
        <v>43434</v>
      </c>
      <c r="D60" s="84">
        <v>214815.7363115854</v>
      </c>
      <c r="E60" s="84">
        <v>217596.3036255289</v>
      </c>
      <c r="F60" s="132"/>
      <c r="H60" s="20"/>
    </row>
    <row r="61" spans="1:8" s="21" customFormat="1" ht="17.25" customHeight="1">
      <c r="A61" s="110"/>
      <c r="B61" s="120"/>
      <c r="C61" s="117"/>
      <c r="D61" s="85"/>
      <c r="E61" s="85"/>
      <c r="F61" s="133"/>
      <c r="G61" s="20"/>
      <c r="H61" s="20"/>
    </row>
    <row r="62" spans="1:8" s="21" customFormat="1" ht="17.25" customHeight="1">
      <c r="A62" s="23" t="s">
        <v>15</v>
      </c>
      <c r="B62" s="31" t="s">
        <v>9</v>
      </c>
      <c r="C62" s="29">
        <f>C46</f>
        <v>43434</v>
      </c>
      <c r="D62" s="71">
        <v>-96496.16279522536</v>
      </c>
      <c r="E62" s="71">
        <v>-101507.0343511519</v>
      </c>
      <c r="F62" s="33"/>
      <c r="G62" s="20"/>
      <c r="H62" s="20"/>
    </row>
    <row r="63" spans="1:6" s="21" customFormat="1" ht="12.75" customHeight="1">
      <c r="A63" s="34"/>
      <c r="B63" s="34"/>
      <c r="C63" s="34"/>
      <c r="D63" s="35"/>
      <c r="E63" s="35"/>
      <c r="F63" s="35"/>
    </row>
    <row r="64" spans="1:6" s="4" customFormat="1" ht="51.75" customHeight="1">
      <c r="A64" s="121" t="s">
        <v>21</v>
      </c>
      <c r="B64" s="111"/>
      <c r="C64" s="111"/>
      <c r="D64" s="112"/>
      <c r="E64" s="112"/>
      <c r="F64" s="66"/>
    </row>
    <row r="65" spans="1:6" s="4" customFormat="1" ht="12.75" customHeight="1">
      <c r="A65" s="121"/>
      <c r="B65" s="111"/>
      <c r="C65" s="111"/>
      <c r="D65" s="112"/>
      <c r="E65" s="112"/>
      <c r="F65" s="65" t="s">
        <v>66</v>
      </c>
    </row>
    <row r="66" spans="1:6" s="21" customFormat="1" ht="17.25" customHeight="1">
      <c r="A66" s="23" t="s">
        <v>22</v>
      </c>
      <c r="B66" s="31"/>
      <c r="C66" s="31" t="s">
        <v>23</v>
      </c>
      <c r="D66" s="32"/>
      <c r="E66" s="32"/>
      <c r="F66" s="23"/>
    </row>
    <row r="67" spans="1:6" s="21" customFormat="1" ht="17.25" customHeight="1">
      <c r="A67" s="23" t="s">
        <v>24</v>
      </c>
      <c r="B67" s="31"/>
      <c r="C67" s="31" t="s">
        <v>23</v>
      </c>
      <c r="D67" s="32"/>
      <c r="E67" s="32"/>
      <c r="F67" s="23"/>
    </row>
    <row r="68" spans="1:6" s="21" customFormat="1" ht="17.25" customHeight="1">
      <c r="A68" s="23" t="s">
        <v>25</v>
      </c>
      <c r="B68" s="31"/>
      <c r="C68" s="31" t="s">
        <v>23</v>
      </c>
      <c r="D68" s="32"/>
      <c r="E68" s="32"/>
      <c r="F68" s="23"/>
    </row>
    <row r="69" spans="1:6" s="4" customFormat="1" ht="12" customHeight="1">
      <c r="A69" s="16"/>
      <c r="B69" s="17"/>
      <c r="C69" s="17"/>
      <c r="D69" s="26"/>
      <c r="E69" s="26"/>
      <c r="F69" s="37"/>
    </row>
    <row r="70" spans="1:6" s="4" customFormat="1" ht="18.75" customHeight="1">
      <c r="A70" s="124" t="s">
        <v>26</v>
      </c>
      <c r="B70" s="125"/>
      <c r="C70" s="125"/>
      <c r="D70" s="125"/>
      <c r="E70" s="125"/>
      <c r="F70" s="126"/>
    </row>
    <row r="71" spans="1:8" s="4" customFormat="1" ht="19.5" customHeight="1">
      <c r="A71" s="16" t="s">
        <v>27</v>
      </c>
      <c r="B71" s="17"/>
      <c r="C71" s="17"/>
      <c r="D71" s="33"/>
      <c r="E71" s="82"/>
      <c r="F71" s="40" t="s">
        <v>83</v>
      </c>
      <c r="G71" s="15"/>
      <c r="H71" s="15"/>
    </row>
    <row r="72" spans="1:8" s="21" customFormat="1" ht="12.75" customHeight="1">
      <c r="A72" s="38" t="s">
        <v>28</v>
      </c>
      <c r="B72" s="31" t="s">
        <v>9</v>
      </c>
      <c r="C72" s="31" t="s">
        <v>86</v>
      </c>
      <c r="D72" s="81">
        <f>D73-D74+D75+D76</f>
        <v>-7885.9505693920155</v>
      </c>
      <c r="E72" s="93">
        <v>-1926</v>
      </c>
      <c r="F72" s="23"/>
      <c r="G72" s="20"/>
      <c r="H72" s="20"/>
    </row>
    <row r="73" spans="1:8" s="4" customFormat="1" ht="15" customHeight="1">
      <c r="A73" s="28" t="s">
        <v>29</v>
      </c>
      <c r="B73" s="17" t="s">
        <v>9</v>
      </c>
      <c r="C73" s="91" t="str">
        <f>C72</f>
        <v>Q2/18</v>
      </c>
      <c r="D73" s="96">
        <v>45390</v>
      </c>
      <c r="E73" s="92">
        <v>46687</v>
      </c>
      <c r="F73" s="72"/>
      <c r="G73" s="15"/>
      <c r="H73" s="15"/>
    </row>
    <row r="74" spans="1:7" s="4" customFormat="1" ht="15" customHeight="1">
      <c r="A74" s="28" t="s">
        <v>30</v>
      </c>
      <c r="B74" s="17" t="s">
        <v>9</v>
      </c>
      <c r="C74" s="95" t="str">
        <f aca="true" t="shared" si="0" ref="C74:C87">C73</f>
        <v>Q2/18</v>
      </c>
      <c r="D74" s="96">
        <v>63606</v>
      </c>
      <c r="E74" s="92">
        <v>55516</v>
      </c>
      <c r="F74" s="72"/>
      <c r="G74" s="15"/>
    </row>
    <row r="75" spans="1:9" s="4" customFormat="1" ht="12.75" customHeight="1">
      <c r="A75" s="28" t="s">
        <v>87</v>
      </c>
      <c r="B75" s="17" t="s">
        <v>9</v>
      </c>
      <c r="C75" s="95" t="str">
        <f t="shared" si="0"/>
        <v>Q2/18</v>
      </c>
      <c r="D75" s="96">
        <v>12556.088058917063</v>
      </c>
      <c r="E75" s="92">
        <v>9661</v>
      </c>
      <c r="F75" s="72"/>
      <c r="H75" s="15"/>
      <c r="I75" s="15"/>
    </row>
    <row r="76" spans="1:8" s="4" customFormat="1" ht="15.75" customHeight="1">
      <c r="A76" s="28" t="s">
        <v>88</v>
      </c>
      <c r="B76" s="17" t="s">
        <v>9</v>
      </c>
      <c r="C76" s="95" t="str">
        <f t="shared" si="0"/>
        <v>Q2/18</v>
      </c>
      <c r="D76" s="97">
        <v>-2226.0386283090784</v>
      </c>
      <c r="E76" s="19">
        <v>-2759</v>
      </c>
      <c r="F76" s="72"/>
      <c r="G76" s="15"/>
      <c r="H76" s="15"/>
    </row>
    <row r="77" spans="1:8" s="4" customFormat="1" ht="12.75" customHeight="1">
      <c r="A77" s="38" t="s">
        <v>31</v>
      </c>
      <c r="B77" s="31" t="s">
        <v>9</v>
      </c>
      <c r="C77" s="95" t="str">
        <f t="shared" si="0"/>
        <v>Q2/18</v>
      </c>
      <c r="D77" s="98">
        <v>0</v>
      </c>
      <c r="E77" s="75">
        <v>0</v>
      </c>
      <c r="F77" s="72"/>
      <c r="H77" s="15"/>
    </row>
    <row r="78" spans="1:9" s="21" customFormat="1" ht="15.75" customHeight="1">
      <c r="A78" s="38" t="s">
        <v>32</v>
      </c>
      <c r="B78" s="31" t="s">
        <v>9</v>
      </c>
      <c r="C78" s="95" t="str">
        <f t="shared" si="0"/>
        <v>Q2/18</v>
      </c>
      <c r="D78" s="81">
        <v>-10209</v>
      </c>
      <c r="E78" s="93">
        <v>-3474</v>
      </c>
      <c r="F78" s="73"/>
      <c r="G78" s="20"/>
      <c r="H78" s="20"/>
      <c r="I78" s="20"/>
    </row>
    <row r="79" spans="1:8" s="4" customFormat="1" ht="16.5" customHeight="1">
      <c r="A79" s="39" t="s">
        <v>33</v>
      </c>
      <c r="B79" s="17" t="s">
        <v>9</v>
      </c>
      <c r="C79" s="95" t="str">
        <f t="shared" si="0"/>
        <v>Q2/18</v>
      </c>
      <c r="D79" s="96">
        <v>5875</v>
      </c>
      <c r="E79" s="92">
        <v>200663</v>
      </c>
      <c r="F79" s="37"/>
      <c r="H79" s="15"/>
    </row>
    <row r="80" spans="1:10" s="4" customFormat="1" ht="15.75" customHeight="1">
      <c r="A80" s="39" t="s">
        <v>34</v>
      </c>
      <c r="B80" s="17" t="s">
        <v>9</v>
      </c>
      <c r="C80" s="95" t="str">
        <f t="shared" si="0"/>
        <v>Q2/18</v>
      </c>
      <c r="D80" s="96">
        <v>-18472</v>
      </c>
      <c r="E80" s="92">
        <v>47233</v>
      </c>
      <c r="F80" s="37"/>
      <c r="H80" s="15"/>
      <c r="I80" s="15"/>
      <c r="J80" s="15"/>
    </row>
    <row r="81" spans="1:8" s="4" customFormat="1" ht="15" customHeight="1">
      <c r="A81" s="39" t="s">
        <v>35</v>
      </c>
      <c r="B81" s="17" t="s">
        <v>9</v>
      </c>
      <c r="C81" s="95" t="str">
        <f t="shared" si="0"/>
        <v>Q2/18</v>
      </c>
      <c r="D81" s="96">
        <v>-10314</v>
      </c>
      <c r="E81" s="92">
        <v>98247</v>
      </c>
      <c r="F81" s="37"/>
      <c r="H81" s="15"/>
    </row>
    <row r="82" spans="1:8" s="4" customFormat="1" ht="15" customHeight="1">
      <c r="A82" s="39" t="s">
        <v>36</v>
      </c>
      <c r="B82" s="17" t="s">
        <v>9</v>
      </c>
      <c r="C82" s="95" t="str">
        <f t="shared" si="0"/>
        <v>Q2/18</v>
      </c>
      <c r="D82" s="96">
        <v>-21064</v>
      </c>
      <c r="E82" s="92">
        <v>-7502</v>
      </c>
      <c r="F82" s="37"/>
      <c r="H82" s="15"/>
    </row>
    <row r="83" spans="1:8" s="4" customFormat="1" ht="15.75" customHeight="1">
      <c r="A83" s="39" t="s">
        <v>37</v>
      </c>
      <c r="B83" s="17" t="s">
        <v>9</v>
      </c>
      <c r="C83" s="95" t="str">
        <f t="shared" si="0"/>
        <v>Q2/18</v>
      </c>
      <c r="D83" s="96">
        <v>12459</v>
      </c>
      <c r="E83" s="96">
        <v>31667</v>
      </c>
      <c r="F83" s="37"/>
      <c r="H83" s="15"/>
    </row>
    <row r="84" spans="1:6" s="4" customFormat="1" ht="15.75" customHeight="1">
      <c r="A84" s="39" t="s">
        <v>38</v>
      </c>
      <c r="B84" s="17" t="s">
        <v>9</v>
      </c>
      <c r="C84" s="95" t="str">
        <f t="shared" si="0"/>
        <v>Q2/18</v>
      </c>
      <c r="D84" s="96">
        <v>-19971</v>
      </c>
      <c r="E84" s="92">
        <v>57683</v>
      </c>
      <c r="F84" s="83"/>
    </row>
    <row r="85" spans="1:6" s="4" customFormat="1" ht="14.25" customHeight="1">
      <c r="A85" s="39" t="s">
        <v>39</v>
      </c>
      <c r="B85" s="17" t="s">
        <v>9</v>
      </c>
      <c r="C85" s="95" t="str">
        <f t="shared" si="0"/>
        <v>Q2/18</v>
      </c>
      <c r="D85" s="96">
        <v>8018</v>
      </c>
      <c r="E85" s="92">
        <v>51931</v>
      </c>
      <c r="F85" s="83"/>
    </row>
    <row r="86" spans="1:8" s="4" customFormat="1" ht="12.75" customHeight="1">
      <c r="A86" s="39" t="s">
        <v>40</v>
      </c>
      <c r="B86" s="17" t="s">
        <v>9</v>
      </c>
      <c r="C86" s="95" t="str">
        <f t="shared" si="0"/>
        <v>Q2/18</v>
      </c>
      <c r="D86" s="96">
        <v>18918.484738305873</v>
      </c>
      <c r="E86" s="92">
        <v>6788</v>
      </c>
      <c r="F86" s="37"/>
      <c r="H86" s="15"/>
    </row>
    <row r="87" spans="1:8" s="21" customFormat="1" ht="21.75" customHeight="1">
      <c r="A87" s="23" t="s">
        <v>41</v>
      </c>
      <c r="B87" s="31" t="s">
        <v>9</v>
      </c>
      <c r="C87" s="95" t="str">
        <f t="shared" si="0"/>
        <v>Q2/18</v>
      </c>
      <c r="D87" s="81">
        <v>2322.691783607959</v>
      </c>
      <c r="E87" s="93">
        <v>1547</v>
      </c>
      <c r="F87" s="40" t="s">
        <v>73</v>
      </c>
      <c r="G87" s="88"/>
      <c r="H87" s="88"/>
    </row>
    <row r="88" spans="1:6" s="21" customFormat="1" ht="18.75" customHeight="1">
      <c r="A88" s="23"/>
      <c r="B88" s="31"/>
      <c r="C88" s="31"/>
      <c r="D88" s="33"/>
      <c r="E88" s="33"/>
      <c r="F88" s="40" t="s">
        <v>72</v>
      </c>
    </row>
    <row r="89" spans="1:7" s="4" customFormat="1" ht="37.5" customHeight="1">
      <c r="A89" s="16" t="s">
        <v>42</v>
      </c>
      <c r="B89" s="17"/>
      <c r="C89" s="17"/>
      <c r="D89" s="26"/>
      <c r="E89" s="26"/>
      <c r="F89" s="40" t="s">
        <v>73</v>
      </c>
      <c r="G89" s="41"/>
    </row>
    <row r="90" spans="1:10" s="4" customFormat="1" ht="27" customHeight="1">
      <c r="A90" s="42" t="s">
        <v>43</v>
      </c>
      <c r="B90" s="31" t="s">
        <v>9</v>
      </c>
      <c r="C90" s="43" t="s">
        <v>96</v>
      </c>
      <c r="D90" s="94">
        <v>215763</v>
      </c>
      <c r="E90" s="79">
        <v>217586</v>
      </c>
      <c r="F90" s="19"/>
      <c r="G90" s="44"/>
      <c r="H90" s="41"/>
      <c r="I90" s="41"/>
      <c r="J90" s="15"/>
    </row>
    <row r="91" spans="1:10" s="4" customFormat="1" ht="30.75" customHeight="1">
      <c r="A91" s="42" t="s">
        <v>44</v>
      </c>
      <c r="B91" s="31" t="s">
        <v>9</v>
      </c>
      <c r="C91" s="43" t="str">
        <f>C90</f>
        <v>Nov/18</v>
      </c>
      <c r="D91" s="80">
        <v>1014</v>
      </c>
      <c r="E91" s="80">
        <v>1017</v>
      </c>
      <c r="F91" s="45"/>
      <c r="H91" s="41"/>
      <c r="I91" s="41"/>
      <c r="J91" s="15"/>
    </row>
    <row r="92" spans="1:10" s="4" customFormat="1" ht="29.25" customHeight="1">
      <c r="A92" s="42" t="s">
        <v>45</v>
      </c>
      <c r="B92" s="31" t="s">
        <v>9</v>
      </c>
      <c r="C92" s="43" t="str">
        <f>C90</f>
        <v>Nov/18</v>
      </c>
      <c r="D92" s="80">
        <v>4276</v>
      </c>
      <c r="E92" s="80">
        <v>4287</v>
      </c>
      <c r="F92" s="37"/>
      <c r="H92" s="41"/>
      <c r="I92" s="15"/>
      <c r="J92" s="15"/>
    </row>
    <row r="93" spans="1:10" s="4" customFormat="1" ht="24.75" customHeight="1">
      <c r="A93" s="42" t="s">
        <v>46</v>
      </c>
      <c r="B93" s="31" t="s">
        <v>9</v>
      </c>
      <c r="C93" s="43" t="str">
        <f>C90</f>
        <v>Nov/18</v>
      </c>
      <c r="D93" s="81">
        <v>16806</v>
      </c>
      <c r="E93" s="81">
        <v>16772</v>
      </c>
      <c r="F93" s="37"/>
      <c r="H93" s="41"/>
      <c r="I93" s="15"/>
      <c r="J93" s="15"/>
    </row>
    <row r="94" spans="1:10" s="21" customFormat="1" ht="24" customHeight="1">
      <c r="A94" s="42" t="s">
        <v>47</v>
      </c>
      <c r="B94" s="31" t="s">
        <v>9</v>
      </c>
      <c r="C94" s="43" t="str">
        <f>C90</f>
        <v>Nov/18</v>
      </c>
      <c r="D94" s="81">
        <v>193667</v>
      </c>
      <c r="E94" s="81">
        <v>195510</v>
      </c>
      <c r="F94" s="23"/>
      <c r="H94" s="41"/>
      <c r="I94" s="20"/>
      <c r="J94" s="20"/>
    </row>
    <row r="95" spans="1:8" s="4" customFormat="1" ht="39.75" customHeight="1">
      <c r="A95" s="46" t="s">
        <v>62</v>
      </c>
      <c r="B95" s="47" t="s">
        <v>9</v>
      </c>
      <c r="C95" s="43" t="s">
        <v>89</v>
      </c>
      <c r="D95" s="94">
        <v>217586</v>
      </c>
      <c r="E95" s="78">
        <v>219899</v>
      </c>
      <c r="F95" s="48" t="s">
        <v>67</v>
      </c>
      <c r="G95" s="49"/>
      <c r="H95" s="49"/>
    </row>
    <row r="96" spans="1:6" s="4" customFormat="1" ht="0.75" customHeight="1">
      <c r="A96" s="50"/>
      <c r="B96" s="51"/>
      <c r="C96" s="43" t="s">
        <v>80</v>
      </c>
      <c r="D96" s="78">
        <v>152902</v>
      </c>
      <c r="E96" s="78">
        <v>151627</v>
      </c>
      <c r="F96" s="37"/>
    </row>
    <row r="97" spans="1:6" s="4" customFormat="1" ht="56.25" customHeight="1">
      <c r="A97" s="52" t="s">
        <v>68</v>
      </c>
      <c r="B97" s="51"/>
      <c r="C97" s="51"/>
      <c r="D97" s="33">
        <f>D98-D106</f>
        <v>909401.4458710272</v>
      </c>
      <c r="E97" s="67">
        <f>E98-E106-1</f>
        <v>626225.7700569872</v>
      </c>
      <c r="F97" s="36" t="s">
        <v>82</v>
      </c>
    </row>
    <row r="98" spans="1:8" s="21" customFormat="1" ht="12.75" customHeight="1">
      <c r="A98" s="23" t="s">
        <v>48</v>
      </c>
      <c r="B98" s="31" t="s">
        <v>9</v>
      </c>
      <c r="C98" s="31">
        <v>2017</v>
      </c>
      <c r="D98" s="33">
        <f>D99+D100+D103+D104+D105</f>
        <v>16466596.546251947</v>
      </c>
      <c r="E98" s="100">
        <f>E99+E100+E103+E104+E105</f>
        <v>15642226.894092359</v>
      </c>
      <c r="F98" s="32"/>
      <c r="G98" s="20"/>
      <c r="H98" s="20"/>
    </row>
    <row r="99" spans="1:6" s="4" customFormat="1" ht="14.25" customHeight="1">
      <c r="A99" s="53" t="s">
        <v>49</v>
      </c>
      <c r="B99" s="17" t="s">
        <v>9</v>
      </c>
      <c r="C99" s="99">
        <v>2017</v>
      </c>
      <c r="D99" s="90">
        <v>8988848.06320369</v>
      </c>
      <c r="E99" s="101">
        <v>8441469.345202122</v>
      </c>
      <c r="F99" s="26"/>
    </row>
    <row r="100" spans="1:9" s="4" customFormat="1" ht="13.5" customHeight="1">
      <c r="A100" s="53" t="s">
        <v>50</v>
      </c>
      <c r="B100" s="17" t="s">
        <v>9</v>
      </c>
      <c r="C100" s="99">
        <v>2017</v>
      </c>
      <c r="D100" s="25">
        <f>D101+D102</f>
        <v>4880783.813043314</v>
      </c>
      <c r="E100" s="101">
        <f>E101+E102</f>
        <v>3985378.436066927</v>
      </c>
      <c r="F100" s="26"/>
      <c r="H100" s="21"/>
      <c r="I100" s="21"/>
    </row>
    <row r="101" spans="1:9" s="21" customFormat="1" ht="13.5" customHeight="1">
      <c r="A101" s="30" t="s">
        <v>51</v>
      </c>
      <c r="B101" s="31" t="s">
        <v>9</v>
      </c>
      <c r="C101" s="99">
        <v>2017</v>
      </c>
      <c r="D101" s="67">
        <v>4368837.839454936</v>
      </c>
      <c r="E101" s="100">
        <v>3660592.157359208</v>
      </c>
      <c r="F101" s="32"/>
      <c r="H101" s="4"/>
      <c r="I101" s="4"/>
    </row>
    <row r="102" spans="1:9" s="21" customFormat="1" ht="12.75" customHeight="1">
      <c r="A102" s="30" t="s">
        <v>52</v>
      </c>
      <c r="B102" s="31" t="s">
        <v>9</v>
      </c>
      <c r="C102" s="99">
        <v>2017</v>
      </c>
      <c r="D102" s="67">
        <v>511945.97358837794</v>
      </c>
      <c r="E102" s="100">
        <v>324786.27870771894</v>
      </c>
      <c r="F102" s="32"/>
      <c r="H102" s="4"/>
      <c r="I102" s="4"/>
    </row>
    <row r="103" spans="1:9" s="4" customFormat="1" ht="13.5" customHeight="1">
      <c r="A103" s="54" t="s">
        <v>53</v>
      </c>
      <c r="B103" s="17" t="s">
        <v>9</v>
      </c>
      <c r="C103" s="99">
        <v>2017</v>
      </c>
      <c r="D103" s="25">
        <v>209369.8176508837</v>
      </c>
      <c r="E103" s="101">
        <v>1049763.9685185254</v>
      </c>
      <c r="F103" s="26"/>
      <c r="H103" s="21"/>
      <c r="I103" s="21"/>
    </row>
    <row r="104" spans="1:9" s="4" customFormat="1" ht="12.75" customHeight="1">
      <c r="A104" s="54" t="s">
        <v>54</v>
      </c>
      <c r="B104" s="17" t="s">
        <v>9</v>
      </c>
      <c r="C104" s="99">
        <v>2017</v>
      </c>
      <c r="D104" s="25">
        <v>2187226.621209534</v>
      </c>
      <c r="E104" s="101">
        <v>1986760.1872124565</v>
      </c>
      <c r="F104" s="26"/>
      <c r="H104" s="21"/>
      <c r="I104" s="21"/>
    </row>
    <row r="105" spans="1:6" s="4" customFormat="1" ht="12.75" customHeight="1">
      <c r="A105" s="53" t="s">
        <v>40</v>
      </c>
      <c r="B105" s="17" t="s">
        <v>9</v>
      </c>
      <c r="C105" s="99">
        <v>2017</v>
      </c>
      <c r="D105" s="25">
        <v>200368.2311445242</v>
      </c>
      <c r="E105" s="101">
        <v>178854.9570923274</v>
      </c>
      <c r="F105" s="26"/>
    </row>
    <row r="106" spans="1:8" s="21" customFormat="1" ht="12.75" customHeight="1">
      <c r="A106" s="42" t="s">
        <v>55</v>
      </c>
      <c r="B106" s="31" t="s">
        <v>9</v>
      </c>
      <c r="C106" s="99">
        <v>2017</v>
      </c>
      <c r="D106" s="76">
        <f>D107+D108+D111+D112</f>
        <v>15557195.10038092</v>
      </c>
      <c r="E106" s="100">
        <f>E107+E108+E111+E112</f>
        <v>15016000.124035371</v>
      </c>
      <c r="F106" s="32"/>
      <c r="G106" s="20"/>
      <c r="H106" s="20"/>
    </row>
    <row r="107" spans="1:6" s="4" customFormat="1" ht="12.75" customHeight="1">
      <c r="A107" s="53" t="s">
        <v>56</v>
      </c>
      <c r="B107" s="17" t="s">
        <v>9</v>
      </c>
      <c r="C107" s="99">
        <v>2017</v>
      </c>
      <c r="D107" s="25">
        <v>11159498.62909902</v>
      </c>
      <c r="E107" s="101">
        <v>10202635.67438959</v>
      </c>
      <c r="F107" s="26"/>
    </row>
    <row r="108" spans="1:6" s="4" customFormat="1" ht="14.25" customHeight="1">
      <c r="A108" s="53" t="s">
        <v>50</v>
      </c>
      <c r="B108" s="17" t="s">
        <v>9</v>
      </c>
      <c r="C108" s="99">
        <v>2017</v>
      </c>
      <c r="D108" s="68">
        <f>D109+D110</f>
        <v>1265712.3998270053</v>
      </c>
      <c r="E108" s="101">
        <f>E109+E110</f>
        <v>1136777.7463910189</v>
      </c>
      <c r="F108" s="26"/>
    </row>
    <row r="109" spans="1:6" s="21" customFormat="1" ht="13.5" customHeight="1">
      <c r="A109" s="55" t="s">
        <v>51</v>
      </c>
      <c r="B109" s="31" t="s">
        <v>9</v>
      </c>
      <c r="C109" s="99">
        <v>2017</v>
      </c>
      <c r="D109" s="89">
        <v>784544.6432742181</v>
      </c>
      <c r="E109" s="100">
        <v>759668.5085799566</v>
      </c>
      <c r="F109" s="32"/>
    </row>
    <row r="110" spans="1:6" s="21" customFormat="1" ht="13.5" customHeight="1">
      <c r="A110" s="55" t="s">
        <v>52</v>
      </c>
      <c r="B110" s="31" t="s">
        <v>9</v>
      </c>
      <c r="C110" s="99">
        <v>2017</v>
      </c>
      <c r="D110" s="89">
        <v>481167.75655278726</v>
      </c>
      <c r="E110" s="100">
        <v>377109.23781106237</v>
      </c>
      <c r="F110" s="32"/>
    </row>
    <row r="111" spans="1:6" s="4" customFormat="1" ht="14.25" customHeight="1">
      <c r="A111" s="54" t="s">
        <v>57</v>
      </c>
      <c r="B111" s="17" t="s">
        <v>9</v>
      </c>
      <c r="C111" s="99">
        <v>2017</v>
      </c>
      <c r="D111" s="89">
        <v>229502.06451414293</v>
      </c>
      <c r="E111" s="100">
        <v>882607.7032547628</v>
      </c>
      <c r="F111" s="26"/>
    </row>
    <row r="112" spans="1:6" s="4" customFormat="1" ht="12.75" customHeight="1">
      <c r="A112" s="131" t="s">
        <v>58</v>
      </c>
      <c r="B112" s="111" t="s">
        <v>9</v>
      </c>
      <c r="C112" s="113">
        <v>2017</v>
      </c>
      <c r="D112" s="122">
        <v>2902482.00694075</v>
      </c>
      <c r="E112" s="122">
        <v>2793979</v>
      </c>
      <c r="F112" s="112"/>
    </row>
    <row r="113" spans="1:6" s="4" customFormat="1" ht="16.5" customHeight="1">
      <c r="A113" s="131"/>
      <c r="B113" s="111"/>
      <c r="C113" s="114"/>
      <c r="D113" s="123"/>
      <c r="E113" s="123"/>
      <c r="F113" s="112"/>
    </row>
    <row r="114" spans="1:6" s="4" customFormat="1" ht="12.75" customHeight="1">
      <c r="A114" s="53"/>
      <c r="B114" s="17"/>
      <c r="C114" s="56"/>
      <c r="D114" s="25"/>
      <c r="E114" s="101"/>
      <c r="F114" s="26"/>
    </row>
    <row r="115" spans="1:6" s="61" customFormat="1" ht="16.5" customHeight="1">
      <c r="A115" s="57"/>
      <c r="B115" s="58"/>
      <c r="C115" s="59"/>
      <c r="D115" s="57"/>
      <c r="E115" s="57"/>
      <c r="F115" s="60"/>
    </row>
    <row r="116" spans="1:6" s="4" customFormat="1" ht="25.5" customHeight="1">
      <c r="A116" s="16" t="s">
        <v>59</v>
      </c>
      <c r="B116" s="17"/>
      <c r="C116" s="17"/>
      <c r="D116" s="26"/>
      <c r="E116" s="26"/>
      <c r="F116" s="36" t="s">
        <v>81</v>
      </c>
    </row>
    <row r="117" spans="2:5" s="4" customFormat="1" ht="7.5" customHeight="1">
      <c r="B117" s="62"/>
      <c r="C117" s="62"/>
      <c r="D117" s="22"/>
      <c r="E117" s="22"/>
    </row>
    <row r="118" spans="1:6" s="63" customFormat="1" ht="17.25" customHeight="1">
      <c r="A118" s="105" t="s">
        <v>84</v>
      </c>
      <c r="B118" s="105"/>
      <c r="C118" s="105"/>
      <c r="D118" s="105"/>
      <c r="E118" s="105"/>
      <c r="F118" s="105"/>
    </row>
    <row r="119" spans="1:6" s="63" customFormat="1" ht="15" customHeight="1">
      <c r="A119" s="106" t="s">
        <v>69</v>
      </c>
      <c r="B119" s="105"/>
      <c r="C119" s="105"/>
      <c r="D119" s="105"/>
      <c r="E119" s="105"/>
      <c r="F119" s="105"/>
    </row>
    <row r="120" spans="1:6" s="63" customFormat="1" ht="30" customHeight="1">
      <c r="A120" s="105" t="s">
        <v>76</v>
      </c>
      <c r="B120" s="105"/>
      <c r="C120" s="105"/>
      <c r="D120" s="105"/>
      <c r="E120" s="105"/>
      <c r="F120" s="105"/>
    </row>
    <row r="121" spans="1:6" s="64" customFormat="1" ht="31.5" customHeight="1">
      <c r="A121" s="105" t="s">
        <v>75</v>
      </c>
      <c r="B121" s="105"/>
      <c r="C121" s="105"/>
      <c r="D121" s="105"/>
      <c r="E121" s="105"/>
      <c r="F121" s="105"/>
    </row>
    <row r="122" spans="1:6" s="64" customFormat="1" ht="32.25" customHeight="1">
      <c r="A122" s="173" t="s">
        <v>95</v>
      </c>
      <c r="B122" s="173"/>
      <c r="C122" s="173"/>
      <c r="D122" s="173"/>
      <c r="E122" s="173"/>
      <c r="F122" s="173"/>
    </row>
    <row r="123" spans="1:7" ht="12.75">
      <c r="A123" s="102"/>
      <c r="D123" s="104"/>
      <c r="E123" s="104"/>
      <c r="F123" s="61"/>
      <c r="G123" s="103"/>
    </row>
    <row r="124" spans="4:5" ht="12.75">
      <c r="D124" s="12"/>
      <c r="E124" s="12"/>
    </row>
    <row r="125" spans="4:5" ht="12.75">
      <c r="D125" s="12"/>
      <c r="E125" s="12"/>
    </row>
    <row r="127" spans="4:5" ht="12.75">
      <c r="D127" s="12"/>
      <c r="E127" s="12"/>
    </row>
    <row r="129" spans="4:5" ht="12.75">
      <c r="D129" s="12"/>
      <c r="E129" s="12"/>
    </row>
    <row r="130" spans="4:5" ht="12.75">
      <c r="D130" s="12"/>
      <c r="E130" s="12"/>
    </row>
  </sheetData>
  <sheetProtection/>
  <mergeCells count="131">
    <mergeCell ref="A122:F122"/>
    <mergeCell ref="E36:E37"/>
    <mergeCell ref="D38:D39"/>
    <mergeCell ref="E38:E39"/>
    <mergeCell ref="D40:D41"/>
    <mergeCell ref="E40:E41"/>
    <mergeCell ref="C36:C37"/>
    <mergeCell ref="C46:C47"/>
    <mergeCell ref="A50:A51"/>
    <mergeCell ref="B50:B51"/>
    <mergeCell ref="D30:D31"/>
    <mergeCell ref="E30:E31"/>
    <mergeCell ref="D32:D33"/>
    <mergeCell ref="E32:E33"/>
    <mergeCell ref="D34:D35"/>
    <mergeCell ref="E34:E35"/>
    <mergeCell ref="E22:E23"/>
    <mergeCell ref="D24:D25"/>
    <mergeCell ref="E24:E25"/>
    <mergeCell ref="D26:D27"/>
    <mergeCell ref="E26:E27"/>
    <mergeCell ref="D28:D29"/>
    <mergeCell ref="E28:E29"/>
    <mergeCell ref="A1:F1"/>
    <mergeCell ref="A9:F9"/>
    <mergeCell ref="A11:D11"/>
    <mergeCell ref="A16:F16"/>
    <mergeCell ref="A13:A15"/>
    <mergeCell ref="B13:B15"/>
    <mergeCell ref="C13:E14"/>
    <mergeCell ref="F13:F15"/>
    <mergeCell ref="A22:A23"/>
    <mergeCell ref="F22:F23"/>
    <mergeCell ref="A18:A19"/>
    <mergeCell ref="B18:B19"/>
    <mergeCell ref="C18:C19"/>
    <mergeCell ref="F18:F19"/>
    <mergeCell ref="A20:A21"/>
    <mergeCell ref="D18:D19"/>
    <mergeCell ref="E18:E19"/>
    <mergeCell ref="D20:D21"/>
    <mergeCell ref="F28:F29"/>
    <mergeCell ref="C20:C21"/>
    <mergeCell ref="B20:B21"/>
    <mergeCell ref="F20:F21"/>
    <mergeCell ref="B22:B23"/>
    <mergeCell ref="C22:C23"/>
    <mergeCell ref="B24:B25"/>
    <mergeCell ref="C24:C25"/>
    <mergeCell ref="E20:E21"/>
    <mergeCell ref="D22:D23"/>
    <mergeCell ref="C32:C33"/>
    <mergeCell ref="A28:A29"/>
    <mergeCell ref="C28:C29"/>
    <mergeCell ref="B28:B29"/>
    <mergeCell ref="A24:A25"/>
    <mergeCell ref="A26:A27"/>
    <mergeCell ref="B26:B27"/>
    <mergeCell ref="C26:C27"/>
    <mergeCell ref="A30:A31"/>
    <mergeCell ref="B32:B33"/>
    <mergeCell ref="F32:F33"/>
    <mergeCell ref="F24:F25"/>
    <mergeCell ref="F26:F27"/>
    <mergeCell ref="F30:F31"/>
    <mergeCell ref="C30:C31"/>
    <mergeCell ref="A34:A35"/>
    <mergeCell ref="B34:B35"/>
    <mergeCell ref="B30:B31"/>
    <mergeCell ref="C34:C35"/>
    <mergeCell ref="A32:A33"/>
    <mergeCell ref="F34:F35"/>
    <mergeCell ref="A42:A43"/>
    <mergeCell ref="B42:B43"/>
    <mergeCell ref="C42:C43"/>
    <mergeCell ref="A40:A41"/>
    <mergeCell ref="F36:F37"/>
    <mergeCell ref="B40:B41"/>
    <mergeCell ref="C40:C41"/>
    <mergeCell ref="F38:F39"/>
    <mergeCell ref="C38:C39"/>
    <mergeCell ref="F48:F49"/>
    <mergeCell ref="C48:C49"/>
    <mergeCell ref="C50:C51"/>
    <mergeCell ref="A36:A37"/>
    <mergeCell ref="B36:B37"/>
    <mergeCell ref="D36:D37"/>
    <mergeCell ref="F46:F47"/>
    <mergeCell ref="B46:B47"/>
    <mergeCell ref="F40:F41"/>
    <mergeCell ref="F42:F43"/>
    <mergeCell ref="A46:A47"/>
    <mergeCell ref="F53:F54"/>
    <mergeCell ref="D42:D43"/>
    <mergeCell ref="E42:E43"/>
    <mergeCell ref="A112:A113"/>
    <mergeCell ref="B58:B59"/>
    <mergeCell ref="C58:C59"/>
    <mergeCell ref="E112:E113"/>
    <mergeCell ref="F60:F61"/>
    <mergeCell ref="B60:B61"/>
    <mergeCell ref="A38:A39"/>
    <mergeCell ref="B38:B39"/>
    <mergeCell ref="A56:A57"/>
    <mergeCell ref="B56:B57"/>
    <mergeCell ref="A64:A65"/>
    <mergeCell ref="D112:D113"/>
    <mergeCell ref="C60:C61"/>
    <mergeCell ref="A70:F70"/>
    <mergeCell ref="A48:A49"/>
    <mergeCell ref="B48:B49"/>
    <mergeCell ref="C64:C65"/>
    <mergeCell ref="C112:C113"/>
    <mergeCell ref="D64:D65"/>
    <mergeCell ref="E64:E65"/>
    <mergeCell ref="F50:F51"/>
    <mergeCell ref="A53:A54"/>
    <mergeCell ref="B53:B54"/>
    <mergeCell ref="C53:C54"/>
    <mergeCell ref="C56:C57"/>
    <mergeCell ref="F56:F57"/>
    <mergeCell ref="A121:F121"/>
    <mergeCell ref="A120:F120"/>
    <mergeCell ref="A118:F118"/>
    <mergeCell ref="A119:F119"/>
    <mergeCell ref="F58:F59"/>
    <mergeCell ref="A58:A59"/>
    <mergeCell ref="A60:A61"/>
    <mergeCell ref="B64:B65"/>
    <mergeCell ref="F112:F113"/>
    <mergeCell ref="B112:B113"/>
  </mergeCells>
  <hyperlinks>
    <hyperlink ref="F65" r:id="rId1" display="https://www.bom.mu/pdf/IMF/PIRCurrent.pdf"/>
    <hyperlink ref="F87" r:id="rId2" display="For Further Information"/>
    <hyperlink ref="F88" r:id="rId3" display="Methodological Note"/>
    <hyperlink ref="F89" r:id="rId4" display="For Further Information"/>
    <hyperlink ref="F97" r:id="rId5" display="https://www.bom.mu/pdf/Statistics/NSDP/IIP.xlsx"/>
    <hyperlink ref="F116" r:id="rId6" display="https://www.bom.mu/markets/foreign-exchange/consolidated-indicative-exchange-rates"/>
    <hyperlink ref="F95" r:id="rId7" display="https://www.bom.mu/pdf/IMF/RLTCurrent.xls"/>
    <hyperlink ref="F71" r:id="rId8" display="BPM6_Information Note"/>
  </hyperlinks>
  <printOptions/>
  <pageMargins left="0.48" right="0.24" top="1" bottom="1" header="0.5" footer="0.5"/>
  <pageSetup fitToHeight="4" fitToWidth="1" horizontalDpi="600" verticalDpi="600" orientation="portrait" paperSize="9" scale="79" r:id="rId10"/>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vandana</dc:creator>
  <cp:keywords/>
  <dc:description/>
  <cp:lastModifiedBy>Suyash Dhurmea</cp:lastModifiedBy>
  <cp:lastPrinted>2018-06-20T11:49:03Z</cp:lastPrinted>
  <dcterms:created xsi:type="dcterms:W3CDTF">2008-11-04T09:57:50Z</dcterms:created>
  <dcterms:modified xsi:type="dcterms:W3CDTF">2018-12-14T11:25:01Z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